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parsakis\Desktop\9Κ_2022\"/>
    </mc:Choice>
  </mc:AlternateContent>
  <bookViews>
    <workbookView xWindow="0" yWindow="0" windowWidth="12540" windowHeight="12240"/>
  </bookViews>
  <sheets>
    <sheet name="ΠΙΝΑΚΑΣ_ΤΕ_ΥΠΟΨΗΦΙΩΝ_ΓΙΑ_ΔΙΚΑΙΟ" sheetId="1" r:id="rId1"/>
  </sheets>
  <calcPr calcId="162913"/>
</workbook>
</file>

<file path=xl/calcChain.xml><?xml version="1.0" encoding="utf-8"?>
<calcChain xmlns="http://schemas.openxmlformats.org/spreadsheetml/2006/main">
  <c r="B367" i="1" l="1"/>
  <c r="B366" i="1"/>
  <c r="B365" i="1"/>
  <c r="B364" i="1"/>
  <c r="B363" i="1"/>
  <c r="B362" i="1"/>
  <c r="B361" i="1"/>
  <c r="B360" i="1"/>
  <c r="B359" i="1"/>
  <c r="B358" i="1"/>
  <c r="B357" i="1"/>
  <c r="B356" i="1"/>
  <c r="B355" i="1"/>
  <c r="B354" i="1"/>
  <c r="B353" i="1"/>
  <c r="B352" i="1"/>
  <c r="B351" i="1"/>
  <c r="B350" i="1"/>
  <c r="B349" i="1"/>
  <c r="B348" i="1"/>
  <c r="B347" i="1"/>
  <c r="B346" i="1"/>
  <c r="B345" i="1"/>
  <c r="B344" i="1"/>
  <c r="B343" i="1"/>
  <c r="B342" i="1"/>
  <c r="B341" i="1"/>
  <c r="B340" i="1"/>
  <c r="B339" i="1"/>
  <c r="B338" i="1"/>
  <c r="B337" i="1"/>
  <c r="B336" i="1"/>
  <c r="B335" i="1"/>
  <c r="B334" i="1"/>
  <c r="B333" i="1"/>
  <c r="B332" i="1"/>
  <c r="B331" i="1"/>
  <c r="B330" i="1"/>
  <c r="B329" i="1"/>
  <c r="B328" i="1"/>
  <c r="B327" i="1"/>
  <c r="B326" i="1"/>
  <c r="B325" i="1"/>
  <c r="B324" i="1"/>
  <c r="B323" i="1"/>
  <c r="B322" i="1"/>
  <c r="B321" i="1"/>
  <c r="B320" i="1"/>
  <c r="B319" i="1"/>
  <c r="B318" i="1"/>
  <c r="B317" i="1"/>
  <c r="B316" i="1"/>
  <c r="B315" i="1"/>
  <c r="B314" i="1"/>
  <c r="B313" i="1"/>
  <c r="B312" i="1"/>
  <c r="B311" i="1"/>
  <c r="B310" i="1"/>
  <c r="B309" i="1"/>
  <c r="B308" i="1"/>
  <c r="B307" i="1"/>
  <c r="B306" i="1"/>
  <c r="B305" i="1"/>
  <c r="B304" i="1"/>
  <c r="B303" i="1"/>
  <c r="B302" i="1"/>
  <c r="B301" i="1"/>
  <c r="B300" i="1"/>
  <c r="B299" i="1"/>
  <c r="B298" i="1"/>
  <c r="B297" i="1"/>
  <c r="B296" i="1"/>
  <c r="B295" i="1"/>
  <c r="B294" i="1"/>
  <c r="B293" i="1"/>
  <c r="B292" i="1"/>
  <c r="B291" i="1"/>
  <c r="B290" i="1"/>
  <c r="B289" i="1"/>
  <c r="B288" i="1"/>
  <c r="B287" i="1"/>
  <c r="B286" i="1"/>
  <c r="B285" i="1"/>
  <c r="B284" i="1"/>
  <c r="B283" i="1"/>
  <c r="B282" i="1"/>
  <c r="B281" i="1"/>
  <c r="B280" i="1"/>
  <c r="B279" i="1"/>
  <c r="B278" i="1"/>
  <c r="B277" i="1"/>
  <c r="B276" i="1"/>
  <c r="B275" i="1"/>
  <c r="B274" i="1"/>
  <c r="B273" i="1"/>
  <c r="B272" i="1"/>
  <c r="B271" i="1"/>
  <c r="B270" i="1"/>
  <c r="B269" i="1"/>
  <c r="B268" i="1"/>
  <c r="B267" i="1"/>
  <c r="B266" i="1"/>
  <c r="B265" i="1"/>
  <c r="B264" i="1"/>
  <c r="B263" i="1"/>
  <c r="B262" i="1"/>
  <c r="B261" i="1"/>
  <c r="B260" i="1"/>
  <c r="B259" i="1"/>
  <c r="B258" i="1"/>
  <c r="B257" i="1"/>
  <c r="B256" i="1"/>
  <c r="B255" i="1"/>
  <c r="B254" i="1"/>
  <c r="B253" i="1"/>
  <c r="B252" i="1"/>
  <c r="B251" i="1"/>
  <c r="B250" i="1"/>
  <c r="B249" i="1"/>
  <c r="B248" i="1"/>
  <c r="B247" i="1"/>
  <c r="B246" i="1"/>
  <c r="B245" i="1"/>
  <c r="B244" i="1"/>
  <c r="B243" i="1"/>
  <c r="B242" i="1"/>
  <c r="B241" i="1"/>
  <c r="B240" i="1"/>
  <c r="B239" i="1"/>
  <c r="B238" i="1"/>
  <c r="B237" i="1"/>
  <c r="B236" i="1"/>
  <c r="B235" i="1"/>
  <c r="B234" i="1"/>
  <c r="B233" i="1"/>
  <c r="B232" i="1"/>
  <c r="B231" i="1"/>
  <c r="B230" i="1"/>
  <c r="B229" i="1"/>
  <c r="B228" i="1"/>
  <c r="B227" i="1"/>
  <c r="B226" i="1"/>
  <c r="B225" i="1"/>
  <c r="B224" i="1"/>
  <c r="B223" i="1"/>
  <c r="B222" i="1"/>
  <c r="B221" i="1"/>
  <c r="B220" i="1"/>
  <c r="B219" i="1"/>
  <c r="B218" i="1"/>
  <c r="B217" i="1"/>
  <c r="B216" i="1"/>
  <c r="B215" i="1"/>
  <c r="B214" i="1"/>
  <c r="B213" i="1"/>
  <c r="B212" i="1"/>
  <c r="B211" i="1"/>
  <c r="B210" i="1"/>
  <c r="B209" i="1"/>
  <c r="B208" i="1"/>
  <c r="B207" i="1"/>
  <c r="B206" i="1"/>
  <c r="B205" i="1"/>
  <c r="B204" i="1"/>
  <c r="B203" i="1"/>
  <c r="B202" i="1"/>
  <c r="B201" i="1"/>
  <c r="B200" i="1"/>
  <c r="B199" i="1"/>
  <c r="B198" i="1"/>
  <c r="B197" i="1"/>
  <c r="B196" i="1"/>
  <c r="B195" i="1"/>
  <c r="B194" i="1"/>
  <c r="B193" i="1"/>
  <c r="B192" i="1"/>
  <c r="B191" i="1"/>
  <c r="B190" i="1"/>
  <c r="B189" i="1"/>
  <c r="B188" i="1"/>
  <c r="B187" i="1"/>
  <c r="B186" i="1"/>
  <c r="B185" i="1"/>
  <c r="B184" i="1"/>
  <c r="B183" i="1"/>
  <c r="B182" i="1"/>
  <c r="B181" i="1"/>
  <c r="B180" i="1"/>
  <c r="B179" i="1"/>
  <c r="B178" i="1"/>
  <c r="B177" i="1"/>
  <c r="B176" i="1"/>
  <c r="B175" i="1"/>
  <c r="B174" i="1"/>
  <c r="B173" i="1"/>
  <c r="B172" i="1"/>
  <c r="B171" i="1"/>
  <c r="B170" i="1"/>
  <c r="B169" i="1"/>
  <c r="B168" i="1"/>
  <c r="B167" i="1"/>
  <c r="B166" i="1"/>
  <c r="B165" i="1"/>
  <c r="B164" i="1"/>
  <c r="B163" i="1"/>
  <c r="B162" i="1"/>
  <c r="B161" i="1"/>
  <c r="B160" i="1"/>
  <c r="B159" i="1"/>
  <c r="B158" i="1"/>
  <c r="B157" i="1"/>
  <c r="B156" i="1"/>
  <c r="B155" i="1"/>
  <c r="B154" i="1"/>
  <c r="B153" i="1"/>
  <c r="B152" i="1"/>
  <c r="B151" i="1"/>
  <c r="B150" i="1"/>
  <c r="B149" i="1"/>
  <c r="B148" i="1"/>
  <c r="B147" i="1"/>
  <c r="B146" i="1"/>
  <c r="B145" i="1"/>
  <c r="B144" i="1"/>
  <c r="B143" i="1"/>
  <c r="B142" i="1"/>
  <c r="B141" i="1"/>
  <c r="B140" i="1"/>
  <c r="B139" i="1"/>
  <c r="B138" i="1"/>
  <c r="B137" i="1"/>
  <c r="B136" i="1"/>
  <c r="B135" i="1"/>
  <c r="B134" i="1"/>
  <c r="B133" i="1"/>
  <c r="B132" i="1"/>
  <c r="B131" i="1"/>
  <c r="B130" i="1"/>
  <c r="B129" i="1"/>
  <c r="B128" i="1"/>
  <c r="B127" i="1"/>
  <c r="B126" i="1"/>
  <c r="B125" i="1"/>
  <c r="B124" i="1"/>
  <c r="B123" i="1"/>
  <c r="B122" i="1"/>
  <c r="B121" i="1"/>
  <c r="B120" i="1"/>
  <c r="B119" i="1"/>
  <c r="B118" i="1"/>
  <c r="B117" i="1"/>
  <c r="B116" i="1"/>
  <c r="B115" i="1"/>
  <c r="B114" i="1"/>
  <c r="B113" i="1"/>
  <c r="B112" i="1"/>
  <c r="B111" i="1"/>
  <c r="B110" i="1"/>
  <c r="B109" i="1"/>
  <c r="B108" i="1"/>
  <c r="B107" i="1"/>
  <c r="B106" i="1"/>
  <c r="B105" i="1"/>
  <c r="B104" i="1"/>
  <c r="B103" i="1"/>
  <c r="B102" i="1"/>
  <c r="B101" i="1"/>
  <c r="B100" i="1"/>
  <c r="B99" i="1"/>
  <c r="B98" i="1"/>
  <c r="B97" i="1"/>
  <c r="B96" i="1"/>
  <c r="B95" i="1"/>
  <c r="B94" i="1"/>
  <c r="B93" i="1"/>
  <c r="B92" i="1"/>
  <c r="B91" i="1"/>
  <c r="B90" i="1"/>
  <c r="B89" i="1"/>
  <c r="B88" i="1"/>
  <c r="B87" i="1"/>
  <c r="B86" i="1"/>
  <c r="B85" i="1"/>
  <c r="B84" i="1"/>
  <c r="B83" i="1"/>
  <c r="B82" i="1"/>
  <c r="B81" i="1"/>
  <c r="B80" i="1"/>
  <c r="B79" i="1"/>
  <c r="B78" i="1"/>
  <c r="B77" i="1"/>
  <c r="B76" i="1"/>
  <c r="B75" i="1"/>
  <c r="B74" i="1"/>
  <c r="B73" i="1"/>
  <c r="B72" i="1"/>
  <c r="B71" i="1"/>
  <c r="B70" i="1"/>
  <c r="B69" i="1"/>
  <c r="B68" i="1"/>
  <c r="B67" i="1"/>
  <c r="B66" i="1"/>
  <c r="B65" i="1"/>
  <c r="B64" i="1"/>
  <c r="B63" i="1"/>
  <c r="B62" i="1"/>
  <c r="B61" i="1"/>
  <c r="B60" i="1"/>
  <c r="B59" i="1"/>
  <c r="B58" i="1"/>
  <c r="B57" i="1"/>
  <c r="B56" i="1"/>
  <c r="B55" i="1"/>
  <c r="B54" i="1"/>
  <c r="B53" i="1"/>
  <c r="B52" i="1"/>
  <c r="B51" i="1"/>
  <c r="B50" i="1"/>
  <c r="B49" i="1"/>
  <c r="B48" i="1"/>
  <c r="B47" i="1"/>
  <c r="B46" i="1"/>
  <c r="B45" i="1"/>
  <c r="B44" i="1"/>
  <c r="B43" i="1"/>
  <c r="B42" i="1"/>
  <c r="B41" i="1"/>
  <c r="B40" i="1"/>
  <c r="B39" i="1"/>
  <c r="B38" i="1"/>
  <c r="B37" i="1"/>
  <c r="B36" i="1"/>
  <c r="B35" i="1"/>
  <c r="B34" i="1"/>
  <c r="B33" i="1"/>
  <c r="B32" i="1"/>
  <c r="B31" i="1"/>
  <c r="B30" i="1"/>
  <c r="B29" i="1"/>
  <c r="B28" i="1"/>
  <c r="B27" i="1"/>
  <c r="B26" i="1"/>
  <c r="B25" i="1"/>
  <c r="B24" i="1"/>
  <c r="B23" i="1"/>
  <c r="B22" i="1"/>
  <c r="B21" i="1"/>
  <c r="B20" i="1"/>
  <c r="B19" i="1"/>
  <c r="B18" i="1"/>
  <c r="B17" i="1"/>
  <c r="B16" i="1"/>
  <c r="B15" i="1"/>
  <c r="B14" i="1"/>
  <c r="B13" i="1"/>
  <c r="B12" i="1"/>
  <c r="B11" i="1"/>
  <c r="B10" i="1"/>
  <c r="B9" i="1"/>
  <c r="B8" i="1"/>
  <c r="B7" i="1"/>
  <c r="B6" i="1"/>
</calcChain>
</file>

<file path=xl/sharedStrings.xml><?xml version="1.0" encoding="utf-8"?>
<sst xmlns="http://schemas.openxmlformats.org/spreadsheetml/2006/main" count="4" uniqueCount="4">
  <si>
    <t>ΜΟΝΑΔΙΚΟΣ ΚΩΔΙΚΟΣ</t>
  </si>
  <si>
    <t>ΑΣΕΠ
Β΄ΔΙΕΥΘΥΝΣΗ ΕΠΙΛΟΓΗΣ ΠΡΟΣΩΠΙΚΟΥ</t>
  </si>
  <si>
    <t>Α/Α</t>
  </si>
  <si>
    <t>ΠΡΟΚΗΡΥΞΗ 9Κ/2022
ΚΑΤΗΓΟΡΙΑ ΤΕΧΝΟΛΟΓΙΚΗΣ ΕΚΠΑΙΔΕΥΣΗΣ
Α΄ΠΡΟΣΚΛΗΣΗ ΥΠΟΨΗΦΙΩΝ
ΓΙΑ ΥΠΟΒΟΛΗ ΔΙΚΑΙΟΛΟΓΗΤΙΚΩΝ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</si>
</sst>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8"/>
      <color theme="3"/>
      <name val="Calibri Light"/>
      <family val="2"/>
      <charset val="161"/>
      <scheme val="major"/>
    </font>
    <font>
      <b/>
      <sz val="15"/>
      <color theme="3"/>
      <name val="Calibri"/>
      <family val="2"/>
      <charset val="161"/>
      <scheme val="minor"/>
    </font>
    <font>
      <b/>
      <sz val="13"/>
      <color theme="3"/>
      <name val="Calibri"/>
      <family val="2"/>
      <charset val="161"/>
      <scheme val="minor"/>
    </font>
    <font>
      <b/>
      <sz val="11"/>
      <color theme="3"/>
      <name val="Calibri"/>
      <family val="2"/>
      <charset val="161"/>
      <scheme val="minor"/>
    </font>
    <font>
      <sz val="11"/>
      <color rgb="FF006100"/>
      <name val="Calibri"/>
      <family val="2"/>
      <charset val="161"/>
      <scheme val="minor"/>
    </font>
    <font>
      <sz val="11"/>
      <color rgb="FF9C0006"/>
      <name val="Calibri"/>
      <family val="2"/>
      <charset val="161"/>
      <scheme val="minor"/>
    </font>
    <font>
      <sz val="11"/>
      <color rgb="FF9C6500"/>
      <name val="Calibri"/>
      <family val="2"/>
      <charset val="161"/>
      <scheme val="minor"/>
    </font>
    <font>
      <sz val="11"/>
      <color rgb="FF3F3F76"/>
      <name val="Calibri"/>
      <family val="2"/>
      <charset val="161"/>
      <scheme val="minor"/>
    </font>
    <font>
      <b/>
      <sz val="11"/>
      <color rgb="FF3F3F3F"/>
      <name val="Calibri"/>
      <family val="2"/>
      <charset val="161"/>
      <scheme val="minor"/>
    </font>
    <font>
      <b/>
      <sz val="11"/>
      <color rgb="FFFA7D00"/>
      <name val="Calibri"/>
      <family val="2"/>
      <charset val="161"/>
      <scheme val="minor"/>
    </font>
    <font>
      <sz val="11"/>
      <color rgb="FFFA7D00"/>
      <name val="Calibri"/>
      <family val="2"/>
      <charset val="161"/>
      <scheme val="minor"/>
    </font>
    <font>
      <b/>
      <sz val="11"/>
      <color theme="0"/>
      <name val="Calibri"/>
      <family val="2"/>
      <charset val="161"/>
      <scheme val="minor"/>
    </font>
    <font>
      <sz val="11"/>
      <color rgb="FFFF0000"/>
      <name val="Calibri"/>
      <family val="2"/>
      <charset val="161"/>
      <scheme val="minor"/>
    </font>
    <font>
      <i/>
      <sz val="11"/>
      <color rgb="FF7F7F7F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sz val="11"/>
      <color theme="0"/>
      <name val="Calibri"/>
      <family val="2"/>
      <charset val="161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8">
    <xf numFmtId="0" fontId="0" fillId="0" borderId="0" xfId="0"/>
    <xf numFmtId="0" fontId="16" fillId="0" borderId="12" xfId="0" applyFont="1" applyBorder="1"/>
    <xf numFmtId="0" fontId="0" fillId="0" borderId="12" xfId="0" applyBorder="1"/>
    <xf numFmtId="0" fontId="16" fillId="0" borderId="10" xfId="0" applyFont="1" applyBorder="1" applyAlignment="1">
      <alignment horizontal="left" vertical="center" wrapText="1"/>
    </xf>
    <xf numFmtId="0" fontId="16" fillId="0" borderId="11" xfId="0" applyFont="1" applyBorder="1" applyAlignment="1">
      <alignment horizontal="left" vertical="center" wrapText="1"/>
    </xf>
    <xf numFmtId="0" fontId="16" fillId="0" borderId="10" xfId="0" applyFont="1" applyBorder="1" applyAlignment="1">
      <alignment horizontal="center"/>
    </xf>
    <xf numFmtId="0" fontId="16" fillId="0" borderId="11" xfId="0" applyFont="1" applyBorder="1" applyAlignment="1">
      <alignment horizontal="center"/>
    </xf>
    <xf numFmtId="0" fontId="16" fillId="0" borderId="12" xfId="0" applyFont="1" applyBorder="1" applyAlignment="1">
      <alignment horizontal="center" vertical="center" wrapText="1"/>
    </xf>
  </cellXfs>
  <cellStyles count="42">
    <cellStyle name="20% - Έμφαση1" xfId="19" builtinId="30" customBuiltin="1"/>
    <cellStyle name="20% - Έμφαση2" xfId="23" builtinId="34" customBuiltin="1"/>
    <cellStyle name="20% - Έμφαση3" xfId="27" builtinId="38" customBuiltin="1"/>
    <cellStyle name="20% - Έμφαση4" xfId="31" builtinId="42" customBuiltin="1"/>
    <cellStyle name="20% - Έμφαση5" xfId="35" builtinId="46" customBuiltin="1"/>
    <cellStyle name="20% - Έμφαση6" xfId="39" builtinId="50" customBuiltin="1"/>
    <cellStyle name="40% - Έμφαση1" xfId="20" builtinId="31" customBuiltin="1"/>
    <cellStyle name="40% - Έμφαση2" xfId="24" builtinId="35" customBuiltin="1"/>
    <cellStyle name="40% - Έμφαση3" xfId="28" builtinId="39" customBuiltin="1"/>
    <cellStyle name="40% - Έμφαση4" xfId="32" builtinId="43" customBuiltin="1"/>
    <cellStyle name="40% - Έμφαση5" xfId="36" builtinId="47" customBuiltin="1"/>
    <cellStyle name="40% - Έμφαση6" xfId="40" builtinId="51" customBuiltin="1"/>
    <cellStyle name="60% - Έμφαση1" xfId="21" builtinId="32" customBuiltin="1"/>
    <cellStyle name="60% - Έμφαση2" xfId="25" builtinId="36" customBuiltin="1"/>
    <cellStyle name="60% - Έμφαση3" xfId="29" builtinId="40" customBuiltin="1"/>
    <cellStyle name="60% - Έμφαση4" xfId="33" builtinId="44" customBuiltin="1"/>
    <cellStyle name="60% - Έμφαση5" xfId="37" builtinId="48" customBuiltin="1"/>
    <cellStyle name="60% - Έμφαση6" xfId="41" builtinId="52" customBuiltin="1"/>
    <cellStyle name="Εισαγωγή" xfId="9" builtinId="20" customBuiltin="1"/>
    <cellStyle name="Έλεγχος κελιού" xfId="13" builtinId="23" customBuiltin="1"/>
    <cellStyle name="Έμφαση1" xfId="18" builtinId="29" customBuiltin="1"/>
    <cellStyle name="Έμφαση2" xfId="22" builtinId="33" customBuiltin="1"/>
    <cellStyle name="Έμφαση3" xfId="26" builtinId="37" customBuiltin="1"/>
    <cellStyle name="Έμφαση4" xfId="30" builtinId="41" customBuiltin="1"/>
    <cellStyle name="Έμφαση5" xfId="34" builtinId="45" customBuiltin="1"/>
    <cellStyle name="Έμφαση6" xfId="38" builtinId="49" customBuiltin="1"/>
    <cellStyle name="Έξοδος" xfId="10" builtinId="21" customBuiltin="1"/>
    <cellStyle name="Επεξηγηματικό κείμενο" xfId="16" builtinId="53" customBuiltin="1"/>
    <cellStyle name="Επικεφαλίδα 1" xfId="2" builtinId="16" customBuiltin="1"/>
    <cellStyle name="Επικεφαλίδα 2" xfId="3" builtinId="17" customBuiltin="1"/>
    <cellStyle name="Επικεφαλίδα 3" xfId="4" builtinId="18" customBuiltin="1"/>
    <cellStyle name="Επικεφαλίδα 4" xfId="5" builtinId="19" customBuiltin="1"/>
    <cellStyle name="Κακό" xfId="7" builtinId="27" customBuiltin="1"/>
    <cellStyle name="Καλό" xfId="6" builtinId="26" customBuiltin="1"/>
    <cellStyle name="Κανονικό" xfId="0" builtinId="0"/>
    <cellStyle name="Ουδέτερο" xfId="8" builtinId="28" customBuiltin="1"/>
    <cellStyle name="Προειδοποιητικό κείμενο" xfId="14" builtinId="11" customBuiltin="1"/>
    <cellStyle name="Σημείωση" xfId="15" builtinId="10" customBuiltin="1"/>
    <cellStyle name="Συνδεδεμένο κελί" xfId="12" builtinId="24" customBuiltin="1"/>
    <cellStyle name="Σύνολο" xfId="17" builtinId="25" customBuiltin="1"/>
    <cellStyle name="Τίτλος" xfId="1" builtinId="15" customBuiltin="1"/>
    <cellStyle name="Υπολογισμός" xfId="11" builtinId="22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67"/>
  <sheetViews>
    <sheetView tabSelected="1" workbookViewId="0">
      <selection sqref="A1:B1"/>
    </sheetView>
  </sheetViews>
  <sheetFormatPr defaultRowHeight="15" x14ac:dyDescent="0.25"/>
  <cols>
    <col min="2" max="2" width="35.85546875" customWidth="1"/>
  </cols>
  <sheetData>
    <row r="1" spans="1:2" ht="46.5" customHeight="1" x14ac:dyDescent="0.25">
      <c r="A1" s="3" t="s">
        <v>1</v>
      </c>
      <c r="B1" s="4"/>
    </row>
    <row r="2" spans="1:2" x14ac:dyDescent="0.25">
      <c r="A2" s="5"/>
      <c r="B2" s="6"/>
    </row>
    <row r="3" spans="1:2" ht="72" customHeight="1" x14ac:dyDescent="0.25">
      <c r="A3" s="7" t="s">
        <v>3</v>
      </c>
      <c r="B3" s="7"/>
    </row>
    <row r="5" spans="1:2" x14ac:dyDescent="0.25">
      <c r="A5" s="1" t="s">
        <v>2</v>
      </c>
      <c r="B5" s="1" t="s">
        <v>0</v>
      </c>
    </row>
    <row r="6" spans="1:2" x14ac:dyDescent="0.25">
      <c r="A6" s="2">
        <v>1</v>
      </c>
      <c r="B6" s="2" t="str">
        <f>"201411000369"</f>
        <v>201411000369</v>
      </c>
    </row>
    <row r="7" spans="1:2" x14ac:dyDescent="0.25">
      <c r="A7" s="2">
        <v>2</v>
      </c>
      <c r="B7" s="2" t="str">
        <f>"00932537"</f>
        <v>00932537</v>
      </c>
    </row>
    <row r="8" spans="1:2" x14ac:dyDescent="0.25">
      <c r="A8" s="2">
        <v>3</v>
      </c>
      <c r="B8" s="2" t="str">
        <f>"00425191"</f>
        <v>00425191</v>
      </c>
    </row>
    <row r="9" spans="1:2" x14ac:dyDescent="0.25">
      <c r="A9" s="2">
        <v>4</v>
      </c>
      <c r="B9" s="2" t="str">
        <f>"00465596"</f>
        <v>00465596</v>
      </c>
    </row>
    <row r="10" spans="1:2" x14ac:dyDescent="0.25">
      <c r="A10" s="2">
        <v>5</v>
      </c>
      <c r="B10" s="2" t="str">
        <f>"00851951"</f>
        <v>00851951</v>
      </c>
    </row>
    <row r="11" spans="1:2" x14ac:dyDescent="0.25">
      <c r="A11" s="2">
        <v>6</v>
      </c>
      <c r="B11" s="2" t="str">
        <f>"201506004066"</f>
        <v>201506004066</v>
      </c>
    </row>
    <row r="12" spans="1:2" x14ac:dyDescent="0.25">
      <c r="A12" s="2">
        <v>7</v>
      </c>
      <c r="B12" s="2" t="str">
        <f>"00772655"</f>
        <v>00772655</v>
      </c>
    </row>
    <row r="13" spans="1:2" x14ac:dyDescent="0.25">
      <c r="A13" s="2">
        <v>8</v>
      </c>
      <c r="B13" s="2" t="str">
        <f>"00787969"</f>
        <v>00787969</v>
      </c>
    </row>
    <row r="14" spans="1:2" x14ac:dyDescent="0.25">
      <c r="A14" s="2">
        <v>9</v>
      </c>
      <c r="B14" s="2" t="str">
        <f>"200801005016"</f>
        <v>200801005016</v>
      </c>
    </row>
    <row r="15" spans="1:2" x14ac:dyDescent="0.25">
      <c r="A15" s="2">
        <v>10</v>
      </c>
      <c r="B15" s="2" t="str">
        <f>"200802002126"</f>
        <v>200802002126</v>
      </c>
    </row>
    <row r="16" spans="1:2" x14ac:dyDescent="0.25">
      <c r="A16" s="2">
        <v>11</v>
      </c>
      <c r="B16" s="2" t="str">
        <f>"00076108"</f>
        <v>00076108</v>
      </c>
    </row>
    <row r="17" spans="1:2" x14ac:dyDescent="0.25">
      <c r="A17" s="2">
        <v>12</v>
      </c>
      <c r="B17" s="2" t="str">
        <f>"201511035406"</f>
        <v>201511035406</v>
      </c>
    </row>
    <row r="18" spans="1:2" x14ac:dyDescent="0.25">
      <c r="A18" s="2">
        <v>13</v>
      </c>
      <c r="B18" s="2" t="str">
        <f>"00473013"</f>
        <v>00473013</v>
      </c>
    </row>
    <row r="19" spans="1:2" x14ac:dyDescent="0.25">
      <c r="A19" s="2">
        <v>14</v>
      </c>
      <c r="B19" s="2" t="str">
        <f>"201304001808"</f>
        <v>201304001808</v>
      </c>
    </row>
    <row r="20" spans="1:2" x14ac:dyDescent="0.25">
      <c r="A20" s="2">
        <v>15</v>
      </c>
      <c r="B20" s="2" t="str">
        <f>"201402005988"</f>
        <v>201402005988</v>
      </c>
    </row>
    <row r="21" spans="1:2" x14ac:dyDescent="0.25">
      <c r="A21" s="2">
        <v>16</v>
      </c>
      <c r="B21" s="2" t="str">
        <f>"00111759"</f>
        <v>00111759</v>
      </c>
    </row>
    <row r="22" spans="1:2" x14ac:dyDescent="0.25">
      <c r="A22" s="2">
        <v>17</v>
      </c>
      <c r="B22" s="2" t="str">
        <f>"201402011354"</f>
        <v>201402011354</v>
      </c>
    </row>
    <row r="23" spans="1:2" x14ac:dyDescent="0.25">
      <c r="A23" s="2">
        <v>18</v>
      </c>
      <c r="B23" s="2" t="str">
        <f>"00106882"</f>
        <v>00106882</v>
      </c>
    </row>
    <row r="24" spans="1:2" x14ac:dyDescent="0.25">
      <c r="A24" s="2">
        <v>19</v>
      </c>
      <c r="B24" s="2" t="str">
        <f>"00890055"</f>
        <v>00890055</v>
      </c>
    </row>
    <row r="25" spans="1:2" x14ac:dyDescent="0.25">
      <c r="A25" s="2">
        <v>20</v>
      </c>
      <c r="B25" s="2" t="str">
        <f>"00036266"</f>
        <v>00036266</v>
      </c>
    </row>
    <row r="26" spans="1:2" x14ac:dyDescent="0.25">
      <c r="A26" s="2">
        <v>21</v>
      </c>
      <c r="B26" s="2" t="str">
        <f>"00724248"</f>
        <v>00724248</v>
      </c>
    </row>
    <row r="27" spans="1:2" x14ac:dyDescent="0.25">
      <c r="A27" s="2">
        <v>22</v>
      </c>
      <c r="B27" s="2" t="str">
        <f>"00556770"</f>
        <v>00556770</v>
      </c>
    </row>
    <row r="28" spans="1:2" x14ac:dyDescent="0.25">
      <c r="A28" s="2">
        <v>23</v>
      </c>
      <c r="B28" s="2" t="str">
        <f>"200801005053"</f>
        <v>200801005053</v>
      </c>
    </row>
    <row r="29" spans="1:2" x14ac:dyDescent="0.25">
      <c r="A29" s="2">
        <v>24</v>
      </c>
      <c r="B29" s="2" t="str">
        <f>"00872802"</f>
        <v>00872802</v>
      </c>
    </row>
    <row r="30" spans="1:2" x14ac:dyDescent="0.25">
      <c r="A30" s="2">
        <v>25</v>
      </c>
      <c r="B30" s="2" t="str">
        <f>"201506003128"</f>
        <v>201506003128</v>
      </c>
    </row>
    <row r="31" spans="1:2" x14ac:dyDescent="0.25">
      <c r="A31" s="2">
        <v>26</v>
      </c>
      <c r="B31" s="2" t="str">
        <f>"00787304"</f>
        <v>00787304</v>
      </c>
    </row>
    <row r="32" spans="1:2" x14ac:dyDescent="0.25">
      <c r="A32" s="2">
        <v>27</v>
      </c>
      <c r="B32" s="2" t="str">
        <f>"00214344"</f>
        <v>00214344</v>
      </c>
    </row>
    <row r="33" spans="1:2" x14ac:dyDescent="0.25">
      <c r="A33" s="2">
        <v>28</v>
      </c>
      <c r="B33" s="2" t="str">
        <f>"00932226"</f>
        <v>00932226</v>
      </c>
    </row>
    <row r="34" spans="1:2" x14ac:dyDescent="0.25">
      <c r="A34" s="2">
        <v>29</v>
      </c>
      <c r="B34" s="2" t="str">
        <f>"00008378"</f>
        <v>00008378</v>
      </c>
    </row>
    <row r="35" spans="1:2" x14ac:dyDescent="0.25">
      <c r="A35" s="2">
        <v>30</v>
      </c>
      <c r="B35" s="2" t="str">
        <f>"201409001369"</f>
        <v>201409001369</v>
      </c>
    </row>
    <row r="36" spans="1:2" x14ac:dyDescent="0.25">
      <c r="A36" s="2">
        <v>31</v>
      </c>
      <c r="B36" s="2" t="str">
        <f>"00005865"</f>
        <v>00005865</v>
      </c>
    </row>
    <row r="37" spans="1:2" x14ac:dyDescent="0.25">
      <c r="A37" s="2">
        <v>32</v>
      </c>
      <c r="B37" s="2" t="str">
        <f>"00593276"</f>
        <v>00593276</v>
      </c>
    </row>
    <row r="38" spans="1:2" x14ac:dyDescent="0.25">
      <c r="A38" s="2">
        <v>33</v>
      </c>
      <c r="B38" s="2" t="str">
        <f>"00025539"</f>
        <v>00025539</v>
      </c>
    </row>
    <row r="39" spans="1:2" x14ac:dyDescent="0.25">
      <c r="A39" s="2">
        <v>34</v>
      </c>
      <c r="B39" s="2" t="str">
        <f>"201406000770"</f>
        <v>201406000770</v>
      </c>
    </row>
    <row r="40" spans="1:2" x14ac:dyDescent="0.25">
      <c r="A40" s="2">
        <v>35</v>
      </c>
      <c r="B40" s="2" t="str">
        <f>"201502002533"</f>
        <v>201502002533</v>
      </c>
    </row>
    <row r="41" spans="1:2" x14ac:dyDescent="0.25">
      <c r="A41" s="2">
        <v>36</v>
      </c>
      <c r="B41" s="2" t="str">
        <f>"201401000317"</f>
        <v>201401000317</v>
      </c>
    </row>
    <row r="42" spans="1:2" x14ac:dyDescent="0.25">
      <c r="A42" s="2">
        <v>37</v>
      </c>
      <c r="B42" s="2" t="str">
        <f>"00001886"</f>
        <v>00001886</v>
      </c>
    </row>
    <row r="43" spans="1:2" x14ac:dyDescent="0.25">
      <c r="A43" s="2">
        <v>38</v>
      </c>
      <c r="B43" s="2" t="str">
        <f>"00816871"</f>
        <v>00816871</v>
      </c>
    </row>
    <row r="44" spans="1:2" x14ac:dyDescent="0.25">
      <c r="A44" s="2">
        <v>39</v>
      </c>
      <c r="B44" s="2" t="str">
        <f>"201406002440"</f>
        <v>201406002440</v>
      </c>
    </row>
    <row r="45" spans="1:2" x14ac:dyDescent="0.25">
      <c r="A45" s="2">
        <v>40</v>
      </c>
      <c r="B45" s="2" t="str">
        <f>"201604001727"</f>
        <v>201604001727</v>
      </c>
    </row>
    <row r="46" spans="1:2" x14ac:dyDescent="0.25">
      <c r="A46" s="2">
        <v>41</v>
      </c>
      <c r="B46" s="2" t="str">
        <f>"201402010951"</f>
        <v>201402010951</v>
      </c>
    </row>
    <row r="47" spans="1:2" x14ac:dyDescent="0.25">
      <c r="A47" s="2">
        <v>42</v>
      </c>
      <c r="B47" s="2" t="str">
        <f>"00782719"</f>
        <v>00782719</v>
      </c>
    </row>
    <row r="48" spans="1:2" x14ac:dyDescent="0.25">
      <c r="A48" s="2">
        <v>43</v>
      </c>
      <c r="B48" s="2" t="str">
        <f>"201603000287"</f>
        <v>201603000287</v>
      </c>
    </row>
    <row r="49" spans="1:2" x14ac:dyDescent="0.25">
      <c r="A49" s="2">
        <v>44</v>
      </c>
      <c r="B49" s="2" t="str">
        <f>"00770923"</f>
        <v>00770923</v>
      </c>
    </row>
    <row r="50" spans="1:2" x14ac:dyDescent="0.25">
      <c r="A50" s="2">
        <v>45</v>
      </c>
      <c r="B50" s="2" t="str">
        <f>"200801009548"</f>
        <v>200801009548</v>
      </c>
    </row>
    <row r="51" spans="1:2" x14ac:dyDescent="0.25">
      <c r="A51" s="2">
        <v>46</v>
      </c>
      <c r="B51" s="2" t="str">
        <f>"00001784"</f>
        <v>00001784</v>
      </c>
    </row>
    <row r="52" spans="1:2" x14ac:dyDescent="0.25">
      <c r="A52" s="2">
        <v>47</v>
      </c>
      <c r="B52" s="2" t="str">
        <f>"00008876"</f>
        <v>00008876</v>
      </c>
    </row>
    <row r="53" spans="1:2" x14ac:dyDescent="0.25">
      <c r="A53" s="2">
        <v>48</v>
      </c>
      <c r="B53" s="2" t="str">
        <f>"00606718"</f>
        <v>00606718</v>
      </c>
    </row>
    <row r="54" spans="1:2" x14ac:dyDescent="0.25">
      <c r="A54" s="2">
        <v>49</v>
      </c>
      <c r="B54" s="2" t="str">
        <f>"00778223"</f>
        <v>00778223</v>
      </c>
    </row>
    <row r="55" spans="1:2" x14ac:dyDescent="0.25">
      <c r="A55" s="2">
        <v>50</v>
      </c>
      <c r="B55" s="2" t="str">
        <f>"00111547"</f>
        <v>00111547</v>
      </c>
    </row>
    <row r="56" spans="1:2" x14ac:dyDescent="0.25">
      <c r="A56" s="2">
        <v>51</v>
      </c>
      <c r="B56" s="2" t="str">
        <f>"201411003144"</f>
        <v>201411003144</v>
      </c>
    </row>
    <row r="57" spans="1:2" x14ac:dyDescent="0.25">
      <c r="A57" s="2">
        <v>52</v>
      </c>
      <c r="B57" s="2" t="str">
        <f>"00112646"</f>
        <v>00112646</v>
      </c>
    </row>
    <row r="58" spans="1:2" x14ac:dyDescent="0.25">
      <c r="A58" s="2">
        <v>53</v>
      </c>
      <c r="B58" s="2" t="str">
        <f>"201402000141"</f>
        <v>201402000141</v>
      </c>
    </row>
    <row r="59" spans="1:2" x14ac:dyDescent="0.25">
      <c r="A59" s="2">
        <v>54</v>
      </c>
      <c r="B59" s="2" t="str">
        <f>"00260130"</f>
        <v>00260130</v>
      </c>
    </row>
    <row r="60" spans="1:2" x14ac:dyDescent="0.25">
      <c r="A60" s="2">
        <v>55</v>
      </c>
      <c r="B60" s="2" t="str">
        <f>"201601000127"</f>
        <v>201601000127</v>
      </c>
    </row>
    <row r="61" spans="1:2" x14ac:dyDescent="0.25">
      <c r="A61" s="2">
        <v>56</v>
      </c>
      <c r="B61" s="2" t="str">
        <f>"201401000781"</f>
        <v>201401000781</v>
      </c>
    </row>
    <row r="62" spans="1:2" x14ac:dyDescent="0.25">
      <c r="A62" s="2">
        <v>57</v>
      </c>
      <c r="B62" s="2" t="str">
        <f>"00486987"</f>
        <v>00486987</v>
      </c>
    </row>
    <row r="63" spans="1:2" x14ac:dyDescent="0.25">
      <c r="A63" s="2">
        <v>58</v>
      </c>
      <c r="B63" s="2" t="str">
        <f>"00770442"</f>
        <v>00770442</v>
      </c>
    </row>
    <row r="64" spans="1:2" x14ac:dyDescent="0.25">
      <c r="A64" s="2">
        <v>59</v>
      </c>
      <c r="B64" s="2" t="str">
        <f>"00846671"</f>
        <v>00846671</v>
      </c>
    </row>
    <row r="65" spans="1:2" x14ac:dyDescent="0.25">
      <c r="A65" s="2">
        <v>60</v>
      </c>
      <c r="B65" s="2" t="str">
        <f>"201402012367"</f>
        <v>201402012367</v>
      </c>
    </row>
    <row r="66" spans="1:2" x14ac:dyDescent="0.25">
      <c r="A66" s="2">
        <v>61</v>
      </c>
      <c r="B66" s="2" t="str">
        <f>"00647547"</f>
        <v>00647547</v>
      </c>
    </row>
    <row r="67" spans="1:2" x14ac:dyDescent="0.25">
      <c r="A67" s="2">
        <v>62</v>
      </c>
      <c r="B67" s="2" t="str">
        <f>"00080464"</f>
        <v>00080464</v>
      </c>
    </row>
    <row r="68" spans="1:2" x14ac:dyDescent="0.25">
      <c r="A68" s="2">
        <v>63</v>
      </c>
      <c r="B68" s="2" t="str">
        <f>"00872050"</f>
        <v>00872050</v>
      </c>
    </row>
    <row r="69" spans="1:2" x14ac:dyDescent="0.25">
      <c r="A69" s="2">
        <v>64</v>
      </c>
      <c r="B69" s="2" t="str">
        <f>"00084223"</f>
        <v>00084223</v>
      </c>
    </row>
    <row r="70" spans="1:2" x14ac:dyDescent="0.25">
      <c r="A70" s="2">
        <v>65</v>
      </c>
      <c r="B70" s="2" t="str">
        <f>"00027798"</f>
        <v>00027798</v>
      </c>
    </row>
    <row r="71" spans="1:2" x14ac:dyDescent="0.25">
      <c r="A71" s="2">
        <v>66</v>
      </c>
      <c r="B71" s="2" t="str">
        <f>"00626238"</f>
        <v>00626238</v>
      </c>
    </row>
    <row r="72" spans="1:2" x14ac:dyDescent="0.25">
      <c r="A72" s="2">
        <v>67</v>
      </c>
      <c r="B72" s="2" t="str">
        <f>"00661248"</f>
        <v>00661248</v>
      </c>
    </row>
    <row r="73" spans="1:2" x14ac:dyDescent="0.25">
      <c r="A73" s="2">
        <v>68</v>
      </c>
      <c r="B73" s="2" t="str">
        <f>"00011229"</f>
        <v>00011229</v>
      </c>
    </row>
    <row r="74" spans="1:2" x14ac:dyDescent="0.25">
      <c r="A74" s="2">
        <v>69</v>
      </c>
      <c r="B74" s="2" t="str">
        <f>"201402007535"</f>
        <v>201402007535</v>
      </c>
    </row>
    <row r="75" spans="1:2" x14ac:dyDescent="0.25">
      <c r="A75" s="2">
        <v>70</v>
      </c>
      <c r="B75" s="2" t="str">
        <f>"200807000929"</f>
        <v>200807000929</v>
      </c>
    </row>
    <row r="76" spans="1:2" x14ac:dyDescent="0.25">
      <c r="A76" s="2">
        <v>71</v>
      </c>
      <c r="B76" s="2" t="str">
        <f>"00781548"</f>
        <v>00781548</v>
      </c>
    </row>
    <row r="77" spans="1:2" x14ac:dyDescent="0.25">
      <c r="A77" s="2">
        <v>72</v>
      </c>
      <c r="B77" s="2" t="str">
        <f>"00008985"</f>
        <v>00008985</v>
      </c>
    </row>
    <row r="78" spans="1:2" x14ac:dyDescent="0.25">
      <c r="A78" s="2">
        <v>73</v>
      </c>
      <c r="B78" s="2" t="str">
        <f>"201402003066"</f>
        <v>201402003066</v>
      </c>
    </row>
    <row r="79" spans="1:2" x14ac:dyDescent="0.25">
      <c r="A79" s="2">
        <v>74</v>
      </c>
      <c r="B79" s="2" t="str">
        <f>"00549988"</f>
        <v>00549988</v>
      </c>
    </row>
    <row r="80" spans="1:2" x14ac:dyDescent="0.25">
      <c r="A80" s="2">
        <v>75</v>
      </c>
      <c r="B80" s="2" t="str">
        <f>"00158093"</f>
        <v>00158093</v>
      </c>
    </row>
    <row r="81" spans="1:2" x14ac:dyDescent="0.25">
      <c r="A81" s="2">
        <v>76</v>
      </c>
      <c r="B81" s="2" t="str">
        <f>"201512003155"</f>
        <v>201512003155</v>
      </c>
    </row>
    <row r="82" spans="1:2" x14ac:dyDescent="0.25">
      <c r="A82" s="2">
        <v>77</v>
      </c>
      <c r="B82" s="2" t="str">
        <f>"00831517"</f>
        <v>00831517</v>
      </c>
    </row>
    <row r="83" spans="1:2" x14ac:dyDescent="0.25">
      <c r="A83" s="2">
        <v>78</v>
      </c>
      <c r="B83" s="2" t="str">
        <f>"201412006996"</f>
        <v>201412006996</v>
      </c>
    </row>
    <row r="84" spans="1:2" x14ac:dyDescent="0.25">
      <c r="A84" s="2">
        <v>79</v>
      </c>
      <c r="B84" s="2" t="str">
        <f>"00190040"</f>
        <v>00190040</v>
      </c>
    </row>
    <row r="85" spans="1:2" x14ac:dyDescent="0.25">
      <c r="A85" s="2">
        <v>80</v>
      </c>
      <c r="B85" s="2" t="str">
        <f>"00175998"</f>
        <v>00175998</v>
      </c>
    </row>
    <row r="86" spans="1:2" x14ac:dyDescent="0.25">
      <c r="A86" s="2">
        <v>81</v>
      </c>
      <c r="B86" s="2" t="str">
        <f>"00167597"</f>
        <v>00167597</v>
      </c>
    </row>
    <row r="87" spans="1:2" x14ac:dyDescent="0.25">
      <c r="A87" s="2">
        <v>82</v>
      </c>
      <c r="B87" s="2" t="str">
        <f>"00264771"</f>
        <v>00264771</v>
      </c>
    </row>
    <row r="88" spans="1:2" x14ac:dyDescent="0.25">
      <c r="A88" s="2">
        <v>83</v>
      </c>
      <c r="B88" s="2" t="str">
        <f>"200810000626"</f>
        <v>200810000626</v>
      </c>
    </row>
    <row r="89" spans="1:2" x14ac:dyDescent="0.25">
      <c r="A89" s="2">
        <v>84</v>
      </c>
      <c r="B89" s="2" t="str">
        <f>"00144715"</f>
        <v>00144715</v>
      </c>
    </row>
    <row r="90" spans="1:2" x14ac:dyDescent="0.25">
      <c r="A90" s="2">
        <v>85</v>
      </c>
      <c r="B90" s="2" t="str">
        <f>"200812000817"</f>
        <v>200812000817</v>
      </c>
    </row>
    <row r="91" spans="1:2" x14ac:dyDescent="0.25">
      <c r="A91" s="2">
        <v>86</v>
      </c>
      <c r="B91" s="2" t="str">
        <f>"00108424"</f>
        <v>00108424</v>
      </c>
    </row>
    <row r="92" spans="1:2" x14ac:dyDescent="0.25">
      <c r="A92" s="2">
        <v>87</v>
      </c>
      <c r="B92" s="2" t="str">
        <f>"00761983"</f>
        <v>00761983</v>
      </c>
    </row>
    <row r="93" spans="1:2" x14ac:dyDescent="0.25">
      <c r="A93" s="2">
        <v>88</v>
      </c>
      <c r="B93" s="2" t="str">
        <f>"00220131"</f>
        <v>00220131</v>
      </c>
    </row>
    <row r="94" spans="1:2" x14ac:dyDescent="0.25">
      <c r="A94" s="2">
        <v>89</v>
      </c>
      <c r="B94" s="2" t="str">
        <f>"00825479"</f>
        <v>00825479</v>
      </c>
    </row>
    <row r="95" spans="1:2" x14ac:dyDescent="0.25">
      <c r="A95" s="2">
        <v>90</v>
      </c>
      <c r="B95" s="2" t="str">
        <f>"201402001435"</f>
        <v>201402001435</v>
      </c>
    </row>
    <row r="96" spans="1:2" x14ac:dyDescent="0.25">
      <c r="A96" s="2">
        <v>91</v>
      </c>
      <c r="B96" s="2" t="str">
        <f>"200712003799"</f>
        <v>200712003799</v>
      </c>
    </row>
    <row r="97" spans="1:2" x14ac:dyDescent="0.25">
      <c r="A97" s="2">
        <v>92</v>
      </c>
      <c r="B97" s="2" t="str">
        <f>"201406002058"</f>
        <v>201406002058</v>
      </c>
    </row>
    <row r="98" spans="1:2" x14ac:dyDescent="0.25">
      <c r="A98" s="2">
        <v>93</v>
      </c>
      <c r="B98" s="2" t="str">
        <f>"201409002540"</f>
        <v>201409002540</v>
      </c>
    </row>
    <row r="99" spans="1:2" x14ac:dyDescent="0.25">
      <c r="A99" s="2">
        <v>94</v>
      </c>
      <c r="B99" s="2" t="str">
        <f>"201406001374"</f>
        <v>201406001374</v>
      </c>
    </row>
    <row r="100" spans="1:2" x14ac:dyDescent="0.25">
      <c r="A100" s="2">
        <v>95</v>
      </c>
      <c r="B100" s="2" t="str">
        <f>"200802000997"</f>
        <v>200802000997</v>
      </c>
    </row>
    <row r="101" spans="1:2" x14ac:dyDescent="0.25">
      <c r="A101" s="2">
        <v>96</v>
      </c>
      <c r="B101" s="2" t="str">
        <f>"200801001624"</f>
        <v>200801001624</v>
      </c>
    </row>
    <row r="102" spans="1:2" x14ac:dyDescent="0.25">
      <c r="A102" s="2">
        <v>97</v>
      </c>
      <c r="B102" s="2" t="str">
        <f>"201406013290"</f>
        <v>201406013290</v>
      </c>
    </row>
    <row r="103" spans="1:2" x14ac:dyDescent="0.25">
      <c r="A103" s="2">
        <v>98</v>
      </c>
      <c r="B103" s="2" t="str">
        <f>"00242117"</f>
        <v>00242117</v>
      </c>
    </row>
    <row r="104" spans="1:2" x14ac:dyDescent="0.25">
      <c r="A104" s="2">
        <v>99</v>
      </c>
      <c r="B104" s="2" t="str">
        <f>"201402002756"</f>
        <v>201402002756</v>
      </c>
    </row>
    <row r="105" spans="1:2" x14ac:dyDescent="0.25">
      <c r="A105" s="2">
        <v>100</v>
      </c>
      <c r="B105" s="2" t="str">
        <f>"201402010055"</f>
        <v>201402010055</v>
      </c>
    </row>
    <row r="106" spans="1:2" x14ac:dyDescent="0.25">
      <c r="A106" s="2">
        <v>101</v>
      </c>
      <c r="B106" s="2" t="str">
        <f>"00081229"</f>
        <v>00081229</v>
      </c>
    </row>
    <row r="107" spans="1:2" x14ac:dyDescent="0.25">
      <c r="A107" s="2">
        <v>102</v>
      </c>
      <c r="B107" s="2" t="str">
        <f>"201409001548"</f>
        <v>201409001548</v>
      </c>
    </row>
    <row r="108" spans="1:2" x14ac:dyDescent="0.25">
      <c r="A108" s="2">
        <v>103</v>
      </c>
      <c r="B108" s="2" t="str">
        <f>"00891948"</f>
        <v>00891948</v>
      </c>
    </row>
    <row r="109" spans="1:2" x14ac:dyDescent="0.25">
      <c r="A109" s="2">
        <v>104</v>
      </c>
      <c r="B109" s="2" t="str">
        <f>"00110906"</f>
        <v>00110906</v>
      </c>
    </row>
    <row r="110" spans="1:2" x14ac:dyDescent="0.25">
      <c r="A110" s="2">
        <v>105</v>
      </c>
      <c r="B110" s="2" t="str">
        <f>"00825377"</f>
        <v>00825377</v>
      </c>
    </row>
    <row r="111" spans="1:2" x14ac:dyDescent="0.25">
      <c r="A111" s="2">
        <v>106</v>
      </c>
      <c r="B111" s="2" t="str">
        <f>"00772506"</f>
        <v>00772506</v>
      </c>
    </row>
    <row r="112" spans="1:2" x14ac:dyDescent="0.25">
      <c r="A112" s="2">
        <v>107</v>
      </c>
      <c r="B112" s="2" t="str">
        <f>"201511018729"</f>
        <v>201511018729</v>
      </c>
    </row>
    <row r="113" spans="1:2" x14ac:dyDescent="0.25">
      <c r="A113" s="2">
        <v>108</v>
      </c>
      <c r="B113" s="2" t="str">
        <f>"201401002349"</f>
        <v>201401002349</v>
      </c>
    </row>
    <row r="114" spans="1:2" x14ac:dyDescent="0.25">
      <c r="A114" s="2">
        <v>109</v>
      </c>
      <c r="B114" s="2" t="str">
        <f>"200903000234"</f>
        <v>200903000234</v>
      </c>
    </row>
    <row r="115" spans="1:2" x14ac:dyDescent="0.25">
      <c r="A115" s="2">
        <v>110</v>
      </c>
      <c r="B115" s="2" t="str">
        <f>"00495997"</f>
        <v>00495997</v>
      </c>
    </row>
    <row r="116" spans="1:2" x14ac:dyDescent="0.25">
      <c r="A116" s="2">
        <v>111</v>
      </c>
      <c r="B116" s="2" t="str">
        <f>"00155026"</f>
        <v>00155026</v>
      </c>
    </row>
    <row r="117" spans="1:2" x14ac:dyDescent="0.25">
      <c r="A117" s="2">
        <v>112</v>
      </c>
      <c r="B117" s="2" t="str">
        <f>"200802008321"</f>
        <v>200802008321</v>
      </c>
    </row>
    <row r="118" spans="1:2" x14ac:dyDescent="0.25">
      <c r="A118" s="2">
        <v>113</v>
      </c>
      <c r="B118" s="2" t="str">
        <f>"200904000466"</f>
        <v>200904000466</v>
      </c>
    </row>
    <row r="119" spans="1:2" x14ac:dyDescent="0.25">
      <c r="A119" s="2">
        <v>114</v>
      </c>
      <c r="B119" s="2" t="str">
        <f>"201406006947"</f>
        <v>201406006947</v>
      </c>
    </row>
    <row r="120" spans="1:2" x14ac:dyDescent="0.25">
      <c r="A120" s="2">
        <v>115</v>
      </c>
      <c r="B120" s="2" t="str">
        <f>"00251950"</f>
        <v>00251950</v>
      </c>
    </row>
    <row r="121" spans="1:2" x14ac:dyDescent="0.25">
      <c r="A121" s="2">
        <v>116</v>
      </c>
      <c r="B121" s="2" t="str">
        <f>"201511029998"</f>
        <v>201511029998</v>
      </c>
    </row>
    <row r="122" spans="1:2" x14ac:dyDescent="0.25">
      <c r="A122" s="2">
        <v>117</v>
      </c>
      <c r="B122" s="2" t="str">
        <f>"00488515"</f>
        <v>00488515</v>
      </c>
    </row>
    <row r="123" spans="1:2" x14ac:dyDescent="0.25">
      <c r="A123" s="2">
        <v>118</v>
      </c>
      <c r="B123" s="2" t="str">
        <f>"201409003900"</f>
        <v>201409003900</v>
      </c>
    </row>
    <row r="124" spans="1:2" x14ac:dyDescent="0.25">
      <c r="A124" s="2">
        <v>119</v>
      </c>
      <c r="B124" s="2" t="str">
        <f>"00281212"</f>
        <v>00281212</v>
      </c>
    </row>
    <row r="125" spans="1:2" x14ac:dyDescent="0.25">
      <c r="A125" s="2">
        <v>120</v>
      </c>
      <c r="B125" s="2" t="str">
        <f>"201409000420"</f>
        <v>201409000420</v>
      </c>
    </row>
    <row r="126" spans="1:2" x14ac:dyDescent="0.25">
      <c r="A126" s="2">
        <v>121</v>
      </c>
      <c r="B126" s="2" t="str">
        <f>"201511037737"</f>
        <v>201511037737</v>
      </c>
    </row>
    <row r="127" spans="1:2" x14ac:dyDescent="0.25">
      <c r="A127" s="2">
        <v>122</v>
      </c>
      <c r="B127" s="2" t="str">
        <f>"201406017390"</f>
        <v>201406017390</v>
      </c>
    </row>
    <row r="128" spans="1:2" x14ac:dyDescent="0.25">
      <c r="A128" s="2">
        <v>123</v>
      </c>
      <c r="B128" s="2" t="str">
        <f>"201512000030"</f>
        <v>201512000030</v>
      </c>
    </row>
    <row r="129" spans="1:2" x14ac:dyDescent="0.25">
      <c r="A129" s="2">
        <v>124</v>
      </c>
      <c r="B129" s="2" t="str">
        <f>"201512001927"</f>
        <v>201512001927</v>
      </c>
    </row>
    <row r="130" spans="1:2" x14ac:dyDescent="0.25">
      <c r="A130" s="2">
        <v>125</v>
      </c>
      <c r="B130" s="2" t="str">
        <f>"201402002253"</f>
        <v>201402002253</v>
      </c>
    </row>
    <row r="131" spans="1:2" x14ac:dyDescent="0.25">
      <c r="A131" s="2">
        <v>126</v>
      </c>
      <c r="B131" s="2" t="str">
        <f>"00092836"</f>
        <v>00092836</v>
      </c>
    </row>
    <row r="132" spans="1:2" x14ac:dyDescent="0.25">
      <c r="A132" s="2">
        <v>127</v>
      </c>
      <c r="B132" s="2" t="str">
        <f>"200911000461"</f>
        <v>200911000461</v>
      </c>
    </row>
    <row r="133" spans="1:2" x14ac:dyDescent="0.25">
      <c r="A133" s="2">
        <v>128</v>
      </c>
      <c r="B133" s="2" t="str">
        <f>"00761835"</f>
        <v>00761835</v>
      </c>
    </row>
    <row r="134" spans="1:2" x14ac:dyDescent="0.25">
      <c r="A134" s="2">
        <v>129</v>
      </c>
      <c r="B134" s="2" t="str">
        <f>"200712004494"</f>
        <v>200712004494</v>
      </c>
    </row>
    <row r="135" spans="1:2" x14ac:dyDescent="0.25">
      <c r="A135" s="2">
        <v>130</v>
      </c>
      <c r="B135" s="2" t="str">
        <f>"201304003330"</f>
        <v>201304003330</v>
      </c>
    </row>
    <row r="136" spans="1:2" x14ac:dyDescent="0.25">
      <c r="A136" s="2">
        <v>131</v>
      </c>
      <c r="B136" s="2" t="str">
        <f>"201402010519"</f>
        <v>201402010519</v>
      </c>
    </row>
    <row r="137" spans="1:2" x14ac:dyDescent="0.25">
      <c r="A137" s="2">
        <v>132</v>
      </c>
      <c r="B137" s="2" t="str">
        <f>"201406013585"</f>
        <v>201406013585</v>
      </c>
    </row>
    <row r="138" spans="1:2" x14ac:dyDescent="0.25">
      <c r="A138" s="2">
        <v>133</v>
      </c>
      <c r="B138" s="2" t="str">
        <f>"00323342"</f>
        <v>00323342</v>
      </c>
    </row>
    <row r="139" spans="1:2" x14ac:dyDescent="0.25">
      <c r="A139" s="2">
        <v>134</v>
      </c>
      <c r="B139" s="2" t="str">
        <f>"201409000262"</f>
        <v>201409000262</v>
      </c>
    </row>
    <row r="140" spans="1:2" x14ac:dyDescent="0.25">
      <c r="A140" s="2">
        <v>135</v>
      </c>
      <c r="B140" s="2" t="str">
        <f>"201406003899"</f>
        <v>201406003899</v>
      </c>
    </row>
    <row r="141" spans="1:2" x14ac:dyDescent="0.25">
      <c r="A141" s="2">
        <v>136</v>
      </c>
      <c r="B141" s="2" t="str">
        <f>"00159404"</f>
        <v>00159404</v>
      </c>
    </row>
    <row r="142" spans="1:2" x14ac:dyDescent="0.25">
      <c r="A142" s="2">
        <v>137</v>
      </c>
      <c r="B142" s="2" t="str">
        <f>"00435948"</f>
        <v>00435948</v>
      </c>
    </row>
    <row r="143" spans="1:2" x14ac:dyDescent="0.25">
      <c r="A143" s="2">
        <v>138</v>
      </c>
      <c r="B143" s="2" t="str">
        <f>"200811000101"</f>
        <v>200811000101</v>
      </c>
    </row>
    <row r="144" spans="1:2" x14ac:dyDescent="0.25">
      <c r="A144" s="2">
        <v>139</v>
      </c>
      <c r="B144" s="2" t="str">
        <f>"201410005798"</f>
        <v>201410005798</v>
      </c>
    </row>
    <row r="145" spans="1:2" x14ac:dyDescent="0.25">
      <c r="A145" s="2">
        <v>140</v>
      </c>
      <c r="B145" s="2" t="str">
        <f>"00189536"</f>
        <v>00189536</v>
      </c>
    </row>
    <row r="146" spans="1:2" x14ac:dyDescent="0.25">
      <c r="A146" s="2">
        <v>141</v>
      </c>
      <c r="B146" s="2" t="str">
        <f>"00110988"</f>
        <v>00110988</v>
      </c>
    </row>
    <row r="147" spans="1:2" x14ac:dyDescent="0.25">
      <c r="A147" s="2">
        <v>142</v>
      </c>
      <c r="B147" s="2" t="str">
        <f>"00234719"</f>
        <v>00234719</v>
      </c>
    </row>
    <row r="148" spans="1:2" x14ac:dyDescent="0.25">
      <c r="A148" s="2">
        <v>143</v>
      </c>
      <c r="B148" s="2" t="str">
        <f>"00837069"</f>
        <v>00837069</v>
      </c>
    </row>
    <row r="149" spans="1:2" x14ac:dyDescent="0.25">
      <c r="A149" s="2">
        <v>144</v>
      </c>
      <c r="B149" s="2" t="str">
        <f>"201406007448"</f>
        <v>201406007448</v>
      </c>
    </row>
    <row r="150" spans="1:2" x14ac:dyDescent="0.25">
      <c r="A150" s="2">
        <v>145</v>
      </c>
      <c r="B150" s="2" t="str">
        <f>"200803000272"</f>
        <v>200803000272</v>
      </c>
    </row>
    <row r="151" spans="1:2" x14ac:dyDescent="0.25">
      <c r="A151" s="2">
        <v>146</v>
      </c>
      <c r="B151" s="2" t="str">
        <f>"00490903"</f>
        <v>00490903</v>
      </c>
    </row>
    <row r="152" spans="1:2" x14ac:dyDescent="0.25">
      <c r="A152" s="2">
        <v>147</v>
      </c>
      <c r="B152" s="2" t="str">
        <f>"201506000310"</f>
        <v>201506000310</v>
      </c>
    </row>
    <row r="153" spans="1:2" x14ac:dyDescent="0.25">
      <c r="A153" s="2">
        <v>148</v>
      </c>
      <c r="B153" s="2" t="str">
        <f>"00148712"</f>
        <v>00148712</v>
      </c>
    </row>
    <row r="154" spans="1:2" x14ac:dyDescent="0.25">
      <c r="A154" s="2">
        <v>149</v>
      </c>
      <c r="B154" s="2" t="str">
        <f>"200801011737"</f>
        <v>200801011737</v>
      </c>
    </row>
    <row r="155" spans="1:2" x14ac:dyDescent="0.25">
      <c r="A155" s="2">
        <v>150</v>
      </c>
      <c r="B155" s="2" t="str">
        <f>"201406013978"</f>
        <v>201406013978</v>
      </c>
    </row>
    <row r="156" spans="1:2" x14ac:dyDescent="0.25">
      <c r="A156" s="2">
        <v>151</v>
      </c>
      <c r="B156" s="2" t="str">
        <f>"201511038204"</f>
        <v>201511038204</v>
      </c>
    </row>
    <row r="157" spans="1:2" x14ac:dyDescent="0.25">
      <c r="A157" s="2">
        <v>152</v>
      </c>
      <c r="B157" s="2" t="str">
        <f>"00208928"</f>
        <v>00208928</v>
      </c>
    </row>
    <row r="158" spans="1:2" x14ac:dyDescent="0.25">
      <c r="A158" s="2">
        <v>153</v>
      </c>
      <c r="B158" s="2" t="str">
        <f>"201406015895"</f>
        <v>201406015895</v>
      </c>
    </row>
    <row r="159" spans="1:2" x14ac:dyDescent="0.25">
      <c r="A159" s="2">
        <v>154</v>
      </c>
      <c r="B159" s="2" t="str">
        <f>"200802005085"</f>
        <v>200802005085</v>
      </c>
    </row>
    <row r="160" spans="1:2" x14ac:dyDescent="0.25">
      <c r="A160" s="2">
        <v>155</v>
      </c>
      <c r="B160" s="2" t="str">
        <f>"00884642"</f>
        <v>00884642</v>
      </c>
    </row>
    <row r="161" spans="1:2" x14ac:dyDescent="0.25">
      <c r="A161" s="2">
        <v>156</v>
      </c>
      <c r="B161" s="2" t="str">
        <f>"00005403"</f>
        <v>00005403</v>
      </c>
    </row>
    <row r="162" spans="1:2" x14ac:dyDescent="0.25">
      <c r="A162" s="2">
        <v>157</v>
      </c>
      <c r="B162" s="2" t="str">
        <f>"201402010927"</f>
        <v>201402010927</v>
      </c>
    </row>
    <row r="163" spans="1:2" x14ac:dyDescent="0.25">
      <c r="A163" s="2">
        <v>158</v>
      </c>
      <c r="B163" s="2" t="str">
        <f>"00505735"</f>
        <v>00505735</v>
      </c>
    </row>
    <row r="164" spans="1:2" x14ac:dyDescent="0.25">
      <c r="A164" s="2">
        <v>159</v>
      </c>
      <c r="B164" s="2" t="str">
        <f>"201402003025"</f>
        <v>201402003025</v>
      </c>
    </row>
    <row r="165" spans="1:2" x14ac:dyDescent="0.25">
      <c r="A165" s="2">
        <v>160</v>
      </c>
      <c r="B165" s="2" t="str">
        <f>"201412002061"</f>
        <v>201412002061</v>
      </c>
    </row>
    <row r="166" spans="1:2" x14ac:dyDescent="0.25">
      <c r="A166" s="2">
        <v>161</v>
      </c>
      <c r="B166" s="2" t="str">
        <f>"201402002814"</f>
        <v>201402002814</v>
      </c>
    </row>
    <row r="167" spans="1:2" x14ac:dyDescent="0.25">
      <c r="A167" s="2">
        <v>162</v>
      </c>
      <c r="B167" s="2" t="str">
        <f>"00106973"</f>
        <v>00106973</v>
      </c>
    </row>
    <row r="168" spans="1:2" x14ac:dyDescent="0.25">
      <c r="A168" s="2">
        <v>163</v>
      </c>
      <c r="B168" s="2" t="str">
        <f>"201406011266"</f>
        <v>201406011266</v>
      </c>
    </row>
    <row r="169" spans="1:2" x14ac:dyDescent="0.25">
      <c r="A169" s="2">
        <v>164</v>
      </c>
      <c r="B169" s="2" t="str">
        <f>"00834144"</f>
        <v>00834144</v>
      </c>
    </row>
    <row r="170" spans="1:2" x14ac:dyDescent="0.25">
      <c r="A170" s="2">
        <v>165</v>
      </c>
      <c r="B170" s="2" t="str">
        <f>"00145733"</f>
        <v>00145733</v>
      </c>
    </row>
    <row r="171" spans="1:2" x14ac:dyDescent="0.25">
      <c r="A171" s="2">
        <v>166</v>
      </c>
      <c r="B171" s="2" t="str">
        <f>"00492666"</f>
        <v>00492666</v>
      </c>
    </row>
    <row r="172" spans="1:2" x14ac:dyDescent="0.25">
      <c r="A172" s="2">
        <v>167</v>
      </c>
      <c r="B172" s="2" t="str">
        <f>"00147022"</f>
        <v>00147022</v>
      </c>
    </row>
    <row r="173" spans="1:2" x14ac:dyDescent="0.25">
      <c r="A173" s="2">
        <v>168</v>
      </c>
      <c r="B173" s="2" t="str">
        <f>"201402012435"</f>
        <v>201402012435</v>
      </c>
    </row>
    <row r="174" spans="1:2" x14ac:dyDescent="0.25">
      <c r="A174" s="2">
        <v>169</v>
      </c>
      <c r="B174" s="2" t="str">
        <f>"200905000090"</f>
        <v>200905000090</v>
      </c>
    </row>
    <row r="175" spans="1:2" x14ac:dyDescent="0.25">
      <c r="A175" s="2">
        <v>170</v>
      </c>
      <c r="B175" s="2" t="str">
        <f>"201406005367"</f>
        <v>201406005367</v>
      </c>
    </row>
    <row r="176" spans="1:2" x14ac:dyDescent="0.25">
      <c r="A176" s="2">
        <v>171</v>
      </c>
      <c r="B176" s="2" t="str">
        <f>"200805000774"</f>
        <v>200805000774</v>
      </c>
    </row>
    <row r="177" spans="1:2" x14ac:dyDescent="0.25">
      <c r="A177" s="2">
        <v>172</v>
      </c>
      <c r="B177" s="2" t="str">
        <f>"201204000098"</f>
        <v>201204000098</v>
      </c>
    </row>
    <row r="178" spans="1:2" x14ac:dyDescent="0.25">
      <c r="A178" s="2">
        <v>173</v>
      </c>
      <c r="B178" s="2" t="str">
        <f>"00206550"</f>
        <v>00206550</v>
      </c>
    </row>
    <row r="179" spans="1:2" x14ac:dyDescent="0.25">
      <c r="A179" s="2">
        <v>174</v>
      </c>
      <c r="B179" s="2" t="str">
        <f>"201409000899"</f>
        <v>201409000899</v>
      </c>
    </row>
    <row r="180" spans="1:2" x14ac:dyDescent="0.25">
      <c r="A180" s="2">
        <v>175</v>
      </c>
      <c r="B180" s="2" t="str">
        <f>"00927622"</f>
        <v>00927622</v>
      </c>
    </row>
    <row r="181" spans="1:2" x14ac:dyDescent="0.25">
      <c r="A181" s="2">
        <v>176</v>
      </c>
      <c r="B181" s="2" t="str">
        <f>"201402012222"</f>
        <v>201402012222</v>
      </c>
    </row>
    <row r="182" spans="1:2" x14ac:dyDescent="0.25">
      <c r="A182" s="2">
        <v>177</v>
      </c>
      <c r="B182" s="2" t="str">
        <f>"00010987"</f>
        <v>00010987</v>
      </c>
    </row>
    <row r="183" spans="1:2" x14ac:dyDescent="0.25">
      <c r="A183" s="2">
        <v>178</v>
      </c>
      <c r="B183" s="2" t="str">
        <f>"00287802"</f>
        <v>00287802</v>
      </c>
    </row>
    <row r="184" spans="1:2" x14ac:dyDescent="0.25">
      <c r="A184" s="2">
        <v>179</v>
      </c>
      <c r="B184" s="2" t="str">
        <f>"00008805"</f>
        <v>00008805</v>
      </c>
    </row>
    <row r="185" spans="1:2" x14ac:dyDescent="0.25">
      <c r="A185" s="2">
        <v>180</v>
      </c>
      <c r="B185" s="2" t="str">
        <f>"00933173"</f>
        <v>00933173</v>
      </c>
    </row>
    <row r="186" spans="1:2" x14ac:dyDescent="0.25">
      <c r="A186" s="2">
        <v>181</v>
      </c>
      <c r="B186" s="2" t="str">
        <f>"00006351"</f>
        <v>00006351</v>
      </c>
    </row>
    <row r="187" spans="1:2" x14ac:dyDescent="0.25">
      <c r="A187" s="2">
        <v>182</v>
      </c>
      <c r="B187" s="2" t="str">
        <f>"00852325"</f>
        <v>00852325</v>
      </c>
    </row>
    <row r="188" spans="1:2" x14ac:dyDescent="0.25">
      <c r="A188" s="2">
        <v>183</v>
      </c>
      <c r="B188" s="2" t="str">
        <f>"201506001268"</f>
        <v>201506001268</v>
      </c>
    </row>
    <row r="189" spans="1:2" x14ac:dyDescent="0.25">
      <c r="A189" s="2">
        <v>184</v>
      </c>
      <c r="B189" s="2" t="str">
        <f>"00357646"</f>
        <v>00357646</v>
      </c>
    </row>
    <row r="190" spans="1:2" x14ac:dyDescent="0.25">
      <c r="A190" s="2">
        <v>185</v>
      </c>
      <c r="B190" s="2" t="str">
        <f>"200802004949"</f>
        <v>200802004949</v>
      </c>
    </row>
    <row r="191" spans="1:2" x14ac:dyDescent="0.25">
      <c r="A191" s="2">
        <v>186</v>
      </c>
      <c r="B191" s="2" t="str">
        <f>"00201234"</f>
        <v>00201234</v>
      </c>
    </row>
    <row r="192" spans="1:2" x14ac:dyDescent="0.25">
      <c r="A192" s="2">
        <v>187</v>
      </c>
      <c r="B192" s="2" t="str">
        <f>"00456463"</f>
        <v>00456463</v>
      </c>
    </row>
    <row r="193" spans="1:2" x14ac:dyDescent="0.25">
      <c r="A193" s="2">
        <v>188</v>
      </c>
      <c r="B193" s="2" t="str">
        <f>"00164172"</f>
        <v>00164172</v>
      </c>
    </row>
    <row r="194" spans="1:2" x14ac:dyDescent="0.25">
      <c r="A194" s="2">
        <v>189</v>
      </c>
      <c r="B194" s="2" t="str">
        <f>"201511007498"</f>
        <v>201511007498</v>
      </c>
    </row>
    <row r="195" spans="1:2" x14ac:dyDescent="0.25">
      <c r="A195" s="2">
        <v>190</v>
      </c>
      <c r="B195" s="2" t="str">
        <f>"00506454"</f>
        <v>00506454</v>
      </c>
    </row>
    <row r="196" spans="1:2" x14ac:dyDescent="0.25">
      <c r="A196" s="2">
        <v>191</v>
      </c>
      <c r="B196" s="2" t="str">
        <f>"201604005219"</f>
        <v>201604005219</v>
      </c>
    </row>
    <row r="197" spans="1:2" x14ac:dyDescent="0.25">
      <c r="A197" s="2">
        <v>192</v>
      </c>
      <c r="B197" s="2" t="str">
        <f>"201410002087"</f>
        <v>201410002087</v>
      </c>
    </row>
    <row r="198" spans="1:2" x14ac:dyDescent="0.25">
      <c r="A198" s="2">
        <v>193</v>
      </c>
      <c r="B198" s="2" t="str">
        <f>"00899096"</f>
        <v>00899096</v>
      </c>
    </row>
    <row r="199" spans="1:2" x14ac:dyDescent="0.25">
      <c r="A199" s="2">
        <v>194</v>
      </c>
      <c r="B199" s="2" t="str">
        <f>"00341107"</f>
        <v>00341107</v>
      </c>
    </row>
    <row r="200" spans="1:2" x14ac:dyDescent="0.25">
      <c r="A200" s="2">
        <v>195</v>
      </c>
      <c r="B200" s="2" t="str">
        <f>"00798476"</f>
        <v>00798476</v>
      </c>
    </row>
    <row r="201" spans="1:2" x14ac:dyDescent="0.25">
      <c r="A201" s="2">
        <v>196</v>
      </c>
      <c r="B201" s="2" t="str">
        <f>"201601000845"</f>
        <v>201601000845</v>
      </c>
    </row>
    <row r="202" spans="1:2" x14ac:dyDescent="0.25">
      <c r="A202" s="2">
        <v>197</v>
      </c>
      <c r="B202" s="2" t="str">
        <f>"00492044"</f>
        <v>00492044</v>
      </c>
    </row>
    <row r="203" spans="1:2" x14ac:dyDescent="0.25">
      <c r="A203" s="2">
        <v>198</v>
      </c>
      <c r="B203" s="2" t="str">
        <f>"00489880"</f>
        <v>00489880</v>
      </c>
    </row>
    <row r="204" spans="1:2" x14ac:dyDescent="0.25">
      <c r="A204" s="2">
        <v>199</v>
      </c>
      <c r="B204" s="2" t="str">
        <f>"200712000291"</f>
        <v>200712000291</v>
      </c>
    </row>
    <row r="205" spans="1:2" x14ac:dyDescent="0.25">
      <c r="A205" s="2">
        <v>200</v>
      </c>
      <c r="B205" s="2" t="str">
        <f>"00157466"</f>
        <v>00157466</v>
      </c>
    </row>
    <row r="206" spans="1:2" x14ac:dyDescent="0.25">
      <c r="A206" s="2">
        <v>201</v>
      </c>
      <c r="B206" s="2" t="str">
        <f>"00154340"</f>
        <v>00154340</v>
      </c>
    </row>
    <row r="207" spans="1:2" x14ac:dyDescent="0.25">
      <c r="A207" s="2">
        <v>202</v>
      </c>
      <c r="B207" s="2" t="str">
        <f>"201405001053"</f>
        <v>201405001053</v>
      </c>
    </row>
    <row r="208" spans="1:2" x14ac:dyDescent="0.25">
      <c r="A208" s="2">
        <v>203</v>
      </c>
      <c r="B208" s="2" t="str">
        <f>"201108000116"</f>
        <v>201108000116</v>
      </c>
    </row>
    <row r="209" spans="1:2" x14ac:dyDescent="0.25">
      <c r="A209" s="2">
        <v>204</v>
      </c>
      <c r="B209" s="2" t="str">
        <f>"00772136"</f>
        <v>00772136</v>
      </c>
    </row>
    <row r="210" spans="1:2" x14ac:dyDescent="0.25">
      <c r="A210" s="2">
        <v>205</v>
      </c>
      <c r="B210" s="2" t="str">
        <f>"00766718"</f>
        <v>00766718</v>
      </c>
    </row>
    <row r="211" spans="1:2" x14ac:dyDescent="0.25">
      <c r="A211" s="2">
        <v>206</v>
      </c>
      <c r="B211" s="2" t="str">
        <f>"00173523"</f>
        <v>00173523</v>
      </c>
    </row>
    <row r="212" spans="1:2" x14ac:dyDescent="0.25">
      <c r="A212" s="2">
        <v>207</v>
      </c>
      <c r="B212" s="2" t="str">
        <f>"201402009925"</f>
        <v>201402009925</v>
      </c>
    </row>
    <row r="213" spans="1:2" x14ac:dyDescent="0.25">
      <c r="A213" s="2">
        <v>208</v>
      </c>
      <c r="B213" s="2" t="str">
        <f>"00222817"</f>
        <v>00222817</v>
      </c>
    </row>
    <row r="214" spans="1:2" x14ac:dyDescent="0.25">
      <c r="A214" s="2">
        <v>209</v>
      </c>
      <c r="B214" s="2" t="str">
        <f>"201409001668"</f>
        <v>201409001668</v>
      </c>
    </row>
    <row r="215" spans="1:2" x14ac:dyDescent="0.25">
      <c r="A215" s="2">
        <v>210</v>
      </c>
      <c r="B215" s="2" t="str">
        <f>"201510004757"</f>
        <v>201510004757</v>
      </c>
    </row>
    <row r="216" spans="1:2" x14ac:dyDescent="0.25">
      <c r="A216" s="2">
        <v>211</v>
      </c>
      <c r="B216" s="2" t="str">
        <f>"201506003135"</f>
        <v>201506003135</v>
      </c>
    </row>
    <row r="217" spans="1:2" x14ac:dyDescent="0.25">
      <c r="A217" s="2">
        <v>212</v>
      </c>
      <c r="B217" s="2" t="str">
        <f>"201511022875"</f>
        <v>201511022875</v>
      </c>
    </row>
    <row r="218" spans="1:2" x14ac:dyDescent="0.25">
      <c r="A218" s="2">
        <v>213</v>
      </c>
      <c r="B218" s="2" t="str">
        <f>"00198497"</f>
        <v>00198497</v>
      </c>
    </row>
    <row r="219" spans="1:2" x14ac:dyDescent="0.25">
      <c r="A219" s="2">
        <v>214</v>
      </c>
      <c r="B219" s="2" t="str">
        <f>"200911000353"</f>
        <v>200911000353</v>
      </c>
    </row>
    <row r="220" spans="1:2" x14ac:dyDescent="0.25">
      <c r="A220" s="2">
        <v>215</v>
      </c>
      <c r="B220" s="2" t="str">
        <f>"201511026476"</f>
        <v>201511026476</v>
      </c>
    </row>
    <row r="221" spans="1:2" x14ac:dyDescent="0.25">
      <c r="A221" s="2">
        <v>216</v>
      </c>
      <c r="B221" s="2" t="str">
        <f>"00007828"</f>
        <v>00007828</v>
      </c>
    </row>
    <row r="222" spans="1:2" x14ac:dyDescent="0.25">
      <c r="A222" s="2">
        <v>217</v>
      </c>
      <c r="B222" s="2" t="str">
        <f>"201402004280"</f>
        <v>201402004280</v>
      </c>
    </row>
    <row r="223" spans="1:2" x14ac:dyDescent="0.25">
      <c r="A223" s="2">
        <v>218</v>
      </c>
      <c r="B223" s="2" t="str">
        <f>"00205500"</f>
        <v>00205500</v>
      </c>
    </row>
    <row r="224" spans="1:2" x14ac:dyDescent="0.25">
      <c r="A224" s="2">
        <v>219</v>
      </c>
      <c r="B224" s="2" t="str">
        <f>"200801011285"</f>
        <v>200801011285</v>
      </c>
    </row>
    <row r="225" spans="1:2" x14ac:dyDescent="0.25">
      <c r="A225" s="2">
        <v>220</v>
      </c>
      <c r="B225" s="2" t="str">
        <f>"00812673"</f>
        <v>00812673</v>
      </c>
    </row>
    <row r="226" spans="1:2" x14ac:dyDescent="0.25">
      <c r="A226" s="2">
        <v>221</v>
      </c>
      <c r="B226" s="2" t="str">
        <f>"00132860"</f>
        <v>00132860</v>
      </c>
    </row>
    <row r="227" spans="1:2" x14ac:dyDescent="0.25">
      <c r="A227" s="2">
        <v>222</v>
      </c>
      <c r="B227" s="2" t="str">
        <f>"00474736"</f>
        <v>00474736</v>
      </c>
    </row>
    <row r="228" spans="1:2" x14ac:dyDescent="0.25">
      <c r="A228" s="2">
        <v>223</v>
      </c>
      <c r="B228" s="2" t="str">
        <f>"200801011887"</f>
        <v>200801011887</v>
      </c>
    </row>
    <row r="229" spans="1:2" x14ac:dyDescent="0.25">
      <c r="A229" s="2">
        <v>224</v>
      </c>
      <c r="B229" s="2" t="str">
        <f>"200712002037"</f>
        <v>200712002037</v>
      </c>
    </row>
    <row r="230" spans="1:2" x14ac:dyDescent="0.25">
      <c r="A230" s="2">
        <v>225</v>
      </c>
      <c r="B230" s="2" t="str">
        <f>"00483877"</f>
        <v>00483877</v>
      </c>
    </row>
    <row r="231" spans="1:2" x14ac:dyDescent="0.25">
      <c r="A231" s="2">
        <v>226</v>
      </c>
      <c r="B231" s="2" t="str">
        <f>"201406014869"</f>
        <v>201406014869</v>
      </c>
    </row>
    <row r="232" spans="1:2" x14ac:dyDescent="0.25">
      <c r="A232" s="2">
        <v>227</v>
      </c>
      <c r="B232" s="2" t="str">
        <f>"00290484"</f>
        <v>00290484</v>
      </c>
    </row>
    <row r="233" spans="1:2" x14ac:dyDescent="0.25">
      <c r="A233" s="2">
        <v>228</v>
      </c>
      <c r="B233" s="2" t="str">
        <f>"00780750"</f>
        <v>00780750</v>
      </c>
    </row>
    <row r="234" spans="1:2" x14ac:dyDescent="0.25">
      <c r="A234" s="2">
        <v>229</v>
      </c>
      <c r="B234" s="2" t="str">
        <f>"201409001048"</f>
        <v>201409001048</v>
      </c>
    </row>
    <row r="235" spans="1:2" x14ac:dyDescent="0.25">
      <c r="A235" s="2">
        <v>230</v>
      </c>
      <c r="B235" s="2" t="str">
        <f>"00237649"</f>
        <v>00237649</v>
      </c>
    </row>
    <row r="236" spans="1:2" x14ac:dyDescent="0.25">
      <c r="A236" s="2">
        <v>231</v>
      </c>
      <c r="B236" s="2" t="str">
        <f>"00714128"</f>
        <v>00714128</v>
      </c>
    </row>
    <row r="237" spans="1:2" x14ac:dyDescent="0.25">
      <c r="A237" s="2">
        <v>232</v>
      </c>
      <c r="B237" s="2" t="str">
        <f>"00111885"</f>
        <v>00111885</v>
      </c>
    </row>
    <row r="238" spans="1:2" x14ac:dyDescent="0.25">
      <c r="A238" s="2">
        <v>233</v>
      </c>
      <c r="B238" s="2" t="str">
        <f>"00786728"</f>
        <v>00786728</v>
      </c>
    </row>
    <row r="239" spans="1:2" x14ac:dyDescent="0.25">
      <c r="A239" s="2">
        <v>234</v>
      </c>
      <c r="B239" s="2" t="str">
        <f>"201511031192"</f>
        <v>201511031192</v>
      </c>
    </row>
    <row r="240" spans="1:2" x14ac:dyDescent="0.25">
      <c r="A240" s="2">
        <v>235</v>
      </c>
      <c r="B240" s="2" t="str">
        <f>"00451693"</f>
        <v>00451693</v>
      </c>
    </row>
    <row r="241" spans="1:2" x14ac:dyDescent="0.25">
      <c r="A241" s="2">
        <v>236</v>
      </c>
      <c r="B241" s="2" t="str">
        <f>"201402011212"</f>
        <v>201402011212</v>
      </c>
    </row>
    <row r="242" spans="1:2" x14ac:dyDescent="0.25">
      <c r="A242" s="2">
        <v>237</v>
      </c>
      <c r="B242" s="2" t="str">
        <f>"201406012565"</f>
        <v>201406012565</v>
      </c>
    </row>
    <row r="243" spans="1:2" x14ac:dyDescent="0.25">
      <c r="A243" s="2">
        <v>238</v>
      </c>
      <c r="B243" s="2" t="str">
        <f>"00549130"</f>
        <v>00549130</v>
      </c>
    </row>
    <row r="244" spans="1:2" x14ac:dyDescent="0.25">
      <c r="A244" s="2">
        <v>239</v>
      </c>
      <c r="B244" s="2" t="str">
        <f>"201402006038"</f>
        <v>201402006038</v>
      </c>
    </row>
    <row r="245" spans="1:2" x14ac:dyDescent="0.25">
      <c r="A245" s="2">
        <v>240</v>
      </c>
      <c r="B245" s="2" t="str">
        <f>"00151693"</f>
        <v>00151693</v>
      </c>
    </row>
    <row r="246" spans="1:2" x14ac:dyDescent="0.25">
      <c r="A246" s="2">
        <v>241</v>
      </c>
      <c r="B246" s="2" t="str">
        <f>"00833683"</f>
        <v>00833683</v>
      </c>
    </row>
    <row r="247" spans="1:2" x14ac:dyDescent="0.25">
      <c r="A247" s="2">
        <v>242</v>
      </c>
      <c r="B247" s="2" t="str">
        <f>"00562881"</f>
        <v>00562881</v>
      </c>
    </row>
    <row r="248" spans="1:2" x14ac:dyDescent="0.25">
      <c r="A248" s="2">
        <v>243</v>
      </c>
      <c r="B248" s="2" t="str">
        <f>"00148504"</f>
        <v>00148504</v>
      </c>
    </row>
    <row r="249" spans="1:2" x14ac:dyDescent="0.25">
      <c r="A249" s="2">
        <v>244</v>
      </c>
      <c r="B249" s="2" t="str">
        <f>"201209000138"</f>
        <v>201209000138</v>
      </c>
    </row>
    <row r="250" spans="1:2" x14ac:dyDescent="0.25">
      <c r="A250" s="2">
        <v>245</v>
      </c>
      <c r="B250" s="2" t="str">
        <f>"00011392"</f>
        <v>00011392</v>
      </c>
    </row>
    <row r="251" spans="1:2" x14ac:dyDescent="0.25">
      <c r="A251" s="2">
        <v>246</v>
      </c>
      <c r="B251" s="2" t="str">
        <f>"00358840"</f>
        <v>00358840</v>
      </c>
    </row>
    <row r="252" spans="1:2" x14ac:dyDescent="0.25">
      <c r="A252" s="2">
        <v>247</v>
      </c>
      <c r="B252" s="2" t="str">
        <f>"00042017"</f>
        <v>00042017</v>
      </c>
    </row>
    <row r="253" spans="1:2" x14ac:dyDescent="0.25">
      <c r="A253" s="2">
        <v>248</v>
      </c>
      <c r="B253" s="2" t="str">
        <f>"201410006706"</f>
        <v>201410006706</v>
      </c>
    </row>
    <row r="254" spans="1:2" x14ac:dyDescent="0.25">
      <c r="A254" s="2">
        <v>249</v>
      </c>
      <c r="B254" s="2" t="str">
        <f>"201402009768"</f>
        <v>201402009768</v>
      </c>
    </row>
    <row r="255" spans="1:2" x14ac:dyDescent="0.25">
      <c r="A255" s="2">
        <v>250</v>
      </c>
      <c r="B255" s="2" t="str">
        <f>"201402009045"</f>
        <v>201402009045</v>
      </c>
    </row>
    <row r="256" spans="1:2" x14ac:dyDescent="0.25">
      <c r="A256" s="2">
        <v>251</v>
      </c>
      <c r="B256" s="2" t="str">
        <f>"00487756"</f>
        <v>00487756</v>
      </c>
    </row>
    <row r="257" spans="1:2" x14ac:dyDescent="0.25">
      <c r="A257" s="2">
        <v>252</v>
      </c>
      <c r="B257" s="2" t="str">
        <f>"00231007"</f>
        <v>00231007</v>
      </c>
    </row>
    <row r="258" spans="1:2" x14ac:dyDescent="0.25">
      <c r="A258" s="2">
        <v>253</v>
      </c>
      <c r="B258" s="2" t="str">
        <f>"201412003162"</f>
        <v>201412003162</v>
      </c>
    </row>
    <row r="259" spans="1:2" x14ac:dyDescent="0.25">
      <c r="A259" s="2">
        <v>254</v>
      </c>
      <c r="B259" s="2" t="str">
        <f>"200802003671"</f>
        <v>200802003671</v>
      </c>
    </row>
    <row r="260" spans="1:2" x14ac:dyDescent="0.25">
      <c r="A260" s="2">
        <v>255</v>
      </c>
      <c r="B260" s="2" t="str">
        <f>"00166774"</f>
        <v>00166774</v>
      </c>
    </row>
    <row r="261" spans="1:2" x14ac:dyDescent="0.25">
      <c r="A261" s="2">
        <v>256</v>
      </c>
      <c r="B261" s="2" t="str">
        <f>"00272627"</f>
        <v>00272627</v>
      </c>
    </row>
    <row r="262" spans="1:2" x14ac:dyDescent="0.25">
      <c r="A262" s="2">
        <v>257</v>
      </c>
      <c r="B262" s="2" t="str">
        <f>"00230842"</f>
        <v>00230842</v>
      </c>
    </row>
    <row r="263" spans="1:2" x14ac:dyDescent="0.25">
      <c r="A263" s="2">
        <v>258</v>
      </c>
      <c r="B263" s="2" t="str">
        <f>"00771564"</f>
        <v>00771564</v>
      </c>
    </row>
    <row r="264" spans="1:2" x14ac:dyDescent="0.25">
      <c r="A264" s="2">
        <v>259</v>
      </c>
      <c r="B264" s="2" t="str">
        <f>"00849280"</f>
        <v>00849280</v>
      </c>
    </row>
    <row r="265" spans="1:2" x14ac:dyDescent="0.25">
      <c r="A265" s="2">
        <v>260</v>
      </c>
      <c r="B265" s="2" t="str">
        <f>"00638289"</f>
        <v>00638289</v>
      </c>
    </row>
    <row r="266" spans="1:2" x14ac:dyDescent="0.25">
      <c r="A266" s="2">
        <v>261</v>
      </c>
      <c r="B266" s="2" t="str">
        <f>"00214967"</f>
        <v>00214967</v>
      </c>
    </row>
    <row r="267" spans="1:2" x14ac:dyDescent="0.25">
      <c r="A267" s="2">
        <v>262</v>
      </c>
      <c r="B267" s="2" t="str">
        <f>"00151181"</f>
        <v>00151181</v>
      </c>
    </row>
    <row r="268" spans="1:2" x14ac:dyDescent="0.25">
      <c r="A268" s="2">
        <v>263</v>
      </c>
      <c r="B268" s="2" t="str">
        <f>"200801004786"</f>
        <v>200801004786</v>
      </c>
    </row>
    <row r="269" spans="1:2" x14ac:dyDescent="0.25">
      <c r="A269" s="2">
        <v>264</v>
      </c>
      <c r="B269" s="2" t="str">
        <f>"00838925"</f>
        <v>00838925</v>
      </c>
    </row>
    <row r="270" spans="1:2" x14ac:dyDescent="0.25">
      <c r="A270" s="2">
        <v>265</v>
      </c>
      <c r="B270" s="2" t="str">
        <f>"00001619"</f>
        <v>00001619</v>
      </c>
    </row>
    <row r="271" spans="1:2" x14ac:dyDescent="0.25">
      <c r="A271" s="2">
        <v>266</v>
      </c>
      <c r="B271" s="2" t="str">
        <f>"201409006037"</f>
        <v>201409006037</v>
      </c>
    </row>
    <row r="272" spans="1:2" x14ac:dyDescent="0.25">
      <c r="A272" s="2">
        <v>267</v>
      </c>
      <c r="B272" s="2" t="str">
        <f>"00925987"</f>
        <v>00925987</v>
      </c>
    </row>
    <row r="273" spans="1:2" x14ac:dyDescent="0.25">
      <c r="A273" s="2">
        <v>268</v>
      </c>
      <c r="B273" s="2" t="str">
        <f>"201402005300"</f>
        <v>201402005300</v>
      </c>
    </row>
    <row r="274" spans="1:2" x14ac:dyDescent="0.25">
      <c r="A274" s="2">
        <v>269</v>
      </c>
      <c r="B274" s="2" t="str">
        <f>"201406012167"</f>
        <v>201406012167</v>
      </c>
    </row>
    <row r="275" spans="1:2" x14ac:dyDescent="0.25">
      <c r="A275" s="2">
        <v>270</v>
      </c>
      <c r="B275" s="2" t="str">
        <f>"00250520"</f>
        <v>00250520</v>
      </c>
    </row>
    <row r="276" spans="1:2" x14ac:dyDescent="0.25">
      <c r="A276" s="2">
        <v>271</v>
      </c>
      <c r="B276" s="2" t="str">
        <f>"201406007142"</f>
        <v>201406007142</v>
      </c>
    </row>
    <row r="277" spans="1:2" x14ac:dyDescent="0.25">
      <c r="A277" s="2">
        <v>272</v>
      </c>
      <c r="B277" s="2" t="str">
        <f>"00451171"</f>
        <v>00451171</v>
      </c>
    </row>
    <row r="278" spans="1:2" x14ac:dyDescent="0.25">
      <c r="A278" s="2">
        <v>273</v>
      </c>
      <c r="B278" s="2" t="str">
        <f>"200805000754"</f>
        <v>200805000754</v>
      </c>
    </row>
    <row r="279" spans="1:2" x14ac:dyDescent="0.25">
      <c r="A279" s="2">
        <v>274</v>
      </c>
      <c r="B279" s="2" t="str">
        <f>"201406012736"</f>
        <v>201406012736</v>
      </c>
    </row>
    <row r="280" spans="1:2" x14ac:dyDescent="0.25">
      <c r="A280" s="2">
        <v>275</v>
      </c>
      <c r="B280" s="2" t="str">
        <f>"00175164"</f>
        <v>00175164</v>
      </c>
    </row>
    <row r="281" spans="1:2" x14ac:dyDescent="0.25">
      <c r="A281" s="2">
        <v>276</v>
      </c>
      <c r="B281" s="2" t="str">
        <f>"00195052"</f>
        <v>00195052</v>
      </c>
    </row>
    <row r="282" spans="1:2" x14ac:dyDescent="0.25">
      <c r="A282" s="2">
        <v>277</v>
      </c>
      <c r="B282" s="2" t="str">
        <f>"00466226"</f>
        <v>00466226</v>
      </c>
    </row>
    <row r="283" spans="1:2" x14ac:dyDescent="0.25">
      <c r="A283" s="2">
        <v>278</v>
      </c>
      <c r="B283" s="2" t="str">
        <f>"00461585"</f>
        <v>00461585</v>
      </c>
    </row>
    <row r="284" spans="1:2" x14ac:dyDescent="0.25">
      <c r="A284" s="2">
        <v>279</v>
      </c>
      <c r="B284" s="2" t="str">
        <f>"00079126"</f>
        <v>00079126</v>
      </c>
    </row>
    <row r="285" spans="1:2" x14ac:dyDescent="0.25">
      <c r="A285" s="2">
        <v>280</v>
      </c>
      <c r="B285" s="2" t="str">
        <f>"00764661"</f>
        <v>00764661</v>
      </c>
    </row>
    <row r="286" spans="1:2" x14ac:dyDescent="0.25">
      <c r="A286" s="2">
        <v>281</v>
      </c>
      <c r="B286" s="2" t="str">
        <f>"00927820"</f>
        <v>00927820</v>
      </c>
    </row>
    <row r="287" spans="1:2" x14ac:dyDescent="0.25">
      <c r="A287" s="2">
        <v>282</v>
      </c>
      <c r="B287" s="2" t="str">
        <f>"00298460"</f>
        <v>00298460</v>
      </c>
    </row>
    <row r="288" spans="1:2" x14ac:dyDescent="0.25">
      <c r="A288" s="2">
        <v>283</v>
      </c>
      <c r="B288" s="2" t="str">
        <f>"00254699"</f>
        <v>00254699</v>
      </c>
    </row>
    <row r="289" spans="1:2" x14ac:dyDescent="0.25">
      <c r="A289" s="2">
        <v>284</v>
      </c>
      <c r="B289" s="2" t="str">
        <f>"201401002499"</f>
        <v>201401002499</v>
      </c>
    </row>
    <row r="290" spans="1:2" x14ac:dyDescent="0.25">
      <c r="A290" s="2">
        <v>285</v>
      </c>
      <c r="B290" s="2" t="str">
        <f>"00216499"</f>
        <v>00216499</v>
      </c>
    </row>
    <row r="291" spans="1:2" x14ac:dyDescent="0.25">
      <c r="A291" s="2">
        <v>286</v>
      </c>
      <c r="B291" s="2" t="str">
        <f>"201106000033"</f>
        <v>201106000033</v>
      </c>
    </row>
    <row r="292" spans="1:2" x14ac:dyDescent="0.25">
      <c r="A292" s="2">
        <v>287</v>
      </c>
      <c r="B292" s="2" t="str">
        <f>"201511042345"</f>
        <v>201511042345</v>
      </c>
    </row>
    <row r="293" spans="1:2" x14ac:dyDescent="0.25">
      <c r="A293" s="2">
        <v>288</v>
      </c>
      <c r="B293" s="2" t="str">
        <f>"00154011"</f>
        <v>00154011</v>
      </c>
    </row>
    <row r="294" spans="1:2" x14ac:dyDescent="0.25">
      <c r="A294" s="2">
        <v>289</v>
      </c>
      <c r="B294" s="2" t="str">
        <f>"00611115"</f>
        <v>00611115</v>
      </c>
    </row>
    <row r="295" spans="1:2" x14ac:dyDescent="0.25">
      <c r="A295" s="2">
        <v>290</v>
      </c>
      <c r="B295" s="2" t="str">
        <f>"00614465"</f>
        <v>00614465</v>
      </c>
    </row>
    <row r="296" spans="1:2" x14ac:dyDescent="0.25">
      <c r="A296" s="2">
        <v>291</v>
      </c>
      <c r="B296" s="2" t="str">
        <f>"00455865"</f>
        <v>00455865</v>
      </c>
    </row>
    <row r="297" spans="1:2" x14ac:dyDescent="0.25">
      <c r="A297" s="2">
        <v>292</v>
      </c>
      <c r="B297" s="2" t="str">
        <f>"00495926"</f>
        <v>00495926</v>
      </c>
    </row>
    <row r="298" spans="1:2" x14ac:dyDescent="0.25">
      <c r="A298" s="2">
        <v>293</v>
      </c>
      <c r="B298" s="2" t="str">
        <f>"00500101"</f>
        <v>00500101</v>
      </c>
    </row>
    <row r="299" spans="1:2" x14ac:dyDescent="0.25">
      <c r="A299" s="2">
        <v>294</v>
      </c>
      <c r="B299" s="2" t="str">
        <f>"00445161"</f>
        <v>00445161</v>
      </c>
    </row>
    <row r="300" spans="1:2" x14ac:dyDescent="0.25">
      <c r="A300" s="2">
        <v>295</v>
      </c>
      <c r="B300" s="2" t="str">
        <f>"200712001653"</f>
        <v>200712001653</v>
      </c>
    </row>
    <row r="301" spans="1:2" x14ac:dyDescent="0.25">
      <c r="A301" s="2">
        <v>296</v>
      </c>
      <c r="B301" s="2" t="str">
        <f>"00771732"</f>
        <v>00771732</v>
      </c>
    </row>
    <row r="302" spans="1:2" x14ac:dyDescent="0.25">
      <c r="A302" s="2">
        <v>297</v>
      </c>
      <c r="B302" s="2" t="str">
        <f>"201401000721"</f>
        <v>201401000721</v>
      </c>
    </row>
    <row r="303" spans="1:2" x14ac:dyDescent="0.25">
      <c r="A303" s="2">
        <v>298</v>
      </c>
      <c r="B303" s="2" t="str">
        <f>"00761508"</f>
        <v>00761508</v>
      </c>
    </row>
    <row r="304" spans="1:2" x14ac:dyDescent="0.25">
      <c r="A304" s="2">
        <v>299</v>
      </c>
      <c r="B304" s="2" t="str">
        <f>"201405000711"</f>
        <v>201405000711</v>
      </c>
    </row>
    <row r="305" spans="1:2" x14ac:dyDescent="0.25">
      <c r="A305" s="2">
        <v>300</v>
      </c>
      <c r="B305" s="2" t="str">
        <f>"00875547"</f>
        <v>00875547</v>
      </c>
    </row>
    <row r="306" spans="1:2" x14ac:dyDescent="0.25">
      <c r="A306" s="2">
        <v>301</v>
      </c>
      <c r="B306" s="2" t="str">
        <f>"00768100"</f>
        <v>00768100</v>
      </c>
    </row>
    <row r="307" spans="1:2" x14ac:dyDescent="0.25">
      <c r="A307" s="2">
        <v>302</v>
      </c>
      <c r="B307" s="2" t="str">
        <f>"00818298"</f>
        <v>00818298</v>
      </c>
    </row>
    <row r="308" spans="1:2" x14ac:dyDescent="0.25">
      <c r="A308" s="2">
        <v>303</v>
      </c>
      <c r="B308" s="2" t="str">
        <f>"00545549"</f>
        <v>00545549</v>
      </c>
    </row>
    <row r="309" spans="1:2" x14ac:dyDescent="0.25">
      <c r="A309" s="2">
        <v>304</v>
      </c>
      <c r="B309" s="2" t="str">
        <f>"00103607"</f>
        <v>00103607</v>
      </c>
    </row>
    <row r="310" spans="1:2" x14ac:dyDescent="0.25">
      <c r="A310" s="2">
        <v>305</v>
      </c>
      <c r="B310" s="2" t="str">
        <f>"201402011783"</f>
        <v>201402011783</v>
      </c>
    </row>
    <row r="311" spans="1:2" x14ac:dyDescent="0.25">
      <c r="A311" s="2">
        <v>306</v>
      </c>
      <c r="B311" s="2" t="str">
        <f>"00557969"</f>
        <v>00557969</v>
      </c>
    </row>
    <row r="312" spans="1:2" x14ac:dyDescent="0.25">
      <c r="A312" s="2">
        <v>307</v>
      </c>
      <c r="B312" s="2" t="str">
        <f>"201510003268"</f>
        <v>201510003268</v>
      </c>
    </row>
    <row r="313" spans="1:2" x14ac:dyDescent="0.25">
      <c r="A313" s="2">
        <v>308</v>
      </c>
      <c r="B313" s="2" t="str">
        <f>"00228010"</f>
        <v>00228010</v>
      </c>
    </row>
    <row r="314" spans="1:2" x14ac:dyDescent="0.25">
      <c r="A314" s="2">
        <v>309</v>
      </c>
      <c r="B314" s="2" t="str">
        <f>"00496408"</f>
        <v>00496408</v>
      </c>
    </row>
    <row r="315" spans="1:2" x14ac:dyDescent="0.25">
      <c r="A315" s="2">
        <v>310</v>
      </c>
      <c r="B315" s="2" t="str">
        <f>"00780175"</f>
        <v>00780175</v>
      </c>
    </row>
    <row r="316" spans="1:2" x14ac:dyDescent="0.25">
      <c r="A316" s="2">
        <v>311</v>
      </c>
      <c r="B316" s="2" t="str">
        <f>"00785905"</f>
        <v>00785905</v>
      </c>
    </row>
    <row r="317" spans="1:2" x14ac:dyDescent="0.25">
      <c r="A317" s="2">
        <v>312</v>
      </c>
      <c r="B317" s="2" t="str">
        <f>"00797821"</f>
        <v>00797821</v>
      </c>
    </row>
    <row r="318" spans="1:2" x14ac:dyDescent="0.25">
      <c r="A318" s="2">
        <v>313</v>
      </c>
      <c r="B318" s="2" t="str">
        <f>"201511032124"</f>
        <v>201511032124</v>
      </c>
    </row>
    <row r="319" spans="1:2" x14ac:dyDescent="0.25">
      <c r="A319" s="2">
        <v>314</v>
      </c>
      <c r="B319" s="2" t="str">
        <f>"00230281"</f>
        <v>00230281</v>
      </c>
    </row>
    <row r="320" spans="1:2" x14ac:dyDescent="0.25">
      <c r="A320" s="2">
        <v>315</v>
      </c>
      <c r="B320" s="2" t="str">
        <f>"201406000244"</f>
        <v>201406000244</v>
      </c>
    </row>
    <row r="321" spans="1:2" x14ac:dyDescent="0.25">
      <c r="A321" s="2">
        <v>316</v>
      </c>
      <c r="B321" s="2" t="str">
        <f>"00683175"</f>
        <v>00683175</v>
      </c>
    </row>
    <row r="322" spans="1:2" x14ac:dyDescent="0.25">
      <c r="A322" s="2">
        <v>317</v>
      </c>
      <c r="B322" s="2" t="str">
        <f>"00496185"</f>
        <v>00496185</v>
      </c>
    </row>
    <row r="323" spans="1:2" x14ac:dyDescent="0.25">
      <c r="A323" s="2">
        <v>318</v>
      </c>
      <c r="B323" s="2" t="str">
        <f>"00934453"</f>
        <v>00934453</v>
      </c>
    </row>
    <row r="324" spans="1:2" x14ac:dyDescent="0.25">
      <c r="A324" s="2">
        <v>319</v>
      </c>
      <c r="B324" s="2" t="str">
        <f>"201401002583"</f>
        <v>201401002583</v>
      </c>
    </row>
    <row r="325" spans="1:2" x14ac:dyDescent="0.25">
      <c r="A325" s="2">
        <v>320</v>
      </c>
      <c r="B325" s="2" t="str">
        <f>"201504004656"</f>
        <v>201504004656</v>
      </c>
    </row>
    <row r="326" spans="1:2" x14ac:dyDescent="0.25">
      <c r="A326" s="2">
        <v>321</v>
      </c>
      <c r="B326" s="2" t="str">
        <f>"201401000609"</f>
        <v>201401000609</v>
      </c>
    </row>
    <row r="327" spans="1:2" x14ac:dyDescent="0.25">
      <c r="A327" s="2">
        <v>322</v>
      </c>
      <c r="B327" s="2" t="str">
        <f>"00112170"</f>
        <v>00112170</v>
      </c>
    </row>
    <row r="328" spans="1:2" x14ac:dyDescent="0.25">
      <c r="A328" s="2">
        <v>323</v>
      </c>
      <c r="B328" s="2" t="str">
        <f>"00600478"</f>
        <v>00600478</v>
      </c>
    </row>
    <row r="329" spans="1:2" x14ac:dyDescent="0.25">
      <c r="A329" s="2">
        <v>324</v>
      </c>
      <c r="B329" s="2" t="str">
        <f>"201205000074"</f>
        <v>201205000074</v>
      </c>
    </row>
    <row r="330" spans="1:2" x14ac:dyDescent="0.25">
      <c r="A330" s="2">
        <v>325</v>
      </c>
      <c r="B330" s="2" t="str">
        <f>"201402006228"</f>
        <v>201402006228</v>
      </c>
    </row>
    <row r="331" spans="1:2" x14ac:dyDescent="0.25">
      <c r="A331" s="2">
        <v>326</v>
      </c>
      <c r="B331" s="2" t="str">
        <f>"00660848"</f>
        <v>00660848</v>
      </c>
    </row>
    <row r="332" spans="1:2" x14ac:dyDescent="0.25">
      <c r="A332" s="2">
        <v>327</v>
      </c>
      <c r="B332" s="2" t="str">
        <f>"00765403"</f>
        <v>00765403</v>
      </c>
    </row>
    <row r="333" spans="1:2" x14ac:dyDescent="0.25">
      <c r="A333" s="2">
        <v>328</v>
      </c>
      <c r="B333" s="2" t="str">
        <f>"00045602"</f>
        <v>00045602</v>
      </c>
    </row>
    <row r="334" spans="1:2" x14ac:dyDescent="0.25">
      <c r="A334" s="2">
        <v>329</v>
      </c>
      <c r="B334" s="2" t="str">
        <f>"201403000109"</f>
        <v>201403000109</v>
      </c>
    </row>
    <row r="335" spans="1:2" x14ac:dyDescent="0.25">
      <c r="A335" s="2">
        <v>330</v>
      </c>
      <c r="B335" s="2" t="str">
        <f>"201604004203"</f>
        <v>201604004203</v>
      </c>
    </row>
    <row r="336" spans="1:2" x14ac:dyDescent="0.25">
      <c r="A336" s="2">
        <v>331</v>
      </c>
      <c r="B336" s="2" t="str">
        <f>"00721895"</f>
        <v>00721895</v>
      </c>
    </row>
    <row r="337" spans="1:2" x14ac:dyDescent="0.25">
      <c r="A337" s="2">
        <v>332</v>
      </c>
      <c r="B337" s="2" t="str">
        <f>"200801011039"</f>
        <v>200801011039</v>
      </c>
    </row>
    <row r="338" spans="1:2" x14ac:dyDescent="0.25">
      <c r="A338" s="2">
        <v>333</v>
      </c>
      <c r="B338" s="2" t="str">
        <f>"00255742"</f>
        <v>00255742</v>
      </c>
    </row>
    <row r="339" spans="1:2" x14ac:dyDescent="0.25">
      <c r="A339" s="2">
        <v>334</v>
      </c>
      <c r="B339" s="2" t="str">
        <f>"201402004274"</f>
        <v>201402004274</v>
      </c>
    </row>
    <row r="340" spans="1:2" x14ac:dyDescent="0.25">
      <c r="A340" s="2">
        <v>335</v>
      </c>
      <c r="B340" s="2" t="str">
        <f>"00551300"</f>
        <v>00551300</v>
      </c>
    </row>
    <row r="341" spans="1:2" x14ac:dyDescent="0.25">
      <c r="A341" s="2">
        <v>336</v>
      </c>
      <c r="B341" s="2" t="str">
        <f>"201402001611"</f>
        <v>201402001611</v>
      </c>
    </row>
    <row r="342" spans="1:2" x14ac:dyDescent="0.25">
      <c r="A342" s="2">
        <v>337</v>
      </c>
      <c r="B342" s="2" t="str">
        <f>"00265329"</f>
        <v>00265329</v>
      </c>
    </row>
    <row r="343" spans="1:2" x14ac:dyDescent="0.25">
      <c r="A343" s="2">
        <v>338</v>
      </c>
      <c r="B343" s="2" t="str">
        <f>"201511032966"</f>
        <v>201511032966</v>
      </c>
    </row>
    <row r="344" spans="1:2" x14ac:dyDescent="0.25">
      <c r="A344" s="2">
        <v>339</v>
      </c>
      <c r="B344" s="2" t="str">
        <f>"00557324"</f>
        <v>00557324</v>
      </c>
    </row>
    <row r="345" spans="1:2" x14ac:dyDescent="0.25">
      <c r="A345" s="2">
        <v>340</v>
      </c>
      <c r="B345" s="2" t="str">
        <f>"00194049"</f>
        <v>00194049</v>
      </c>
    </row>
    <row r="346" spans="1:2" x14ac:dyDescent="0.25">
      <c r="A346" s="2">
        <v>341</v>
      </c>
      <c r="B346" s="2" t="str">
        <f>"00363601"</f>
        <v>00363601</v>
      </c>
    </row>
    <row r="347" spans="1:2" x14ac:dyDescent="0.25">
      <c r="A347" s="2">
        <v>342</v>
      </c>
      <c r="B347" s="2" t="str">
        <f>"00644467"</f>
        <v>00644467</v>
      </c>
    </row>
    <row r="348" spans="1:2" x14ac:dyDescent="0.25">
      <c r="A348" s="2">
        <v>343</v>
      </c>
      <c r="B348" s="2" t="str">
        <f>"00142329"</f>
        <v>00142329</v>
      </c>
    </row>
    <row r="349" spans="1:2" x14ac:dyDescent="0.25">
      <c r="A349" s="2">
        <v>344</v>
      </c>
      <c r="B349" s="2" t="str">
        <f>"00931879"</f>
        <v>00931879</v>
      </c>
    </row>
    <row r="350" spans="1:2" x14ac:dyDescent="0.25">
      <c r="A350" s="2">
        <v>345</v>
      </c>
      <c r="B350" s="2" t="str">
        <f>"00331271"</f>
        <v>00331271</v>
      </c>
    </row>
    <row r="351" spans="1:2" x14ac:dyDescent="0.25">
      <c r="A351" s="2">
        <v>346</v>
      </c>
      <c r="B351" s="2" t="str">
        <f>"00276852"</f>
        <v>00276852</v>
      </c>
    </row>
    <row r="352" spans="1:2" x14ac:dyDescent="0.25">
      <c r="A352" s="2">
        <v>347</v>
      </c>
      <c r="B352" s="2" t="str">
        <f>"00743629"</f>
        <v>00743629</v>
      </c>
    </row>
    <row r="353" spans="1:2" x14ac:dyDescent="0.25">
      <c r="A353" s="2">
        <v>348</v>
      </c>
      <c r="B353" s="2" t="str">
        <f>"00070043"</f>
        <v>00070043</v>
      </c>
    </row>
    <row r="354" spans="1:2" x14ac:dyDescent="0.25">
      <c r="A354" s="2">
        <v>349</v>
      </c>
      <c r="B354" s="2" t="str">
        <f>"00472104"</f>
        <v>00472104</v>
      </c>
    </row>
    <row r="355" spans="1:2" x14ac:dyDescent="0.25">
      <c r="A355" s="2">
        <v>350</v>
      </c>
      <c r="B355" s="2" t="str">
        <f>"00478343"</f>
        <v>00478343</v>
      </c>
    </row>
    <row r="356" spans="1:2" x14ac:dyDescent="0.25">
      <c r="A356" s="2">
        <v>351</v>
      </c>
      <c r="B356" s="2" t="str">
        <f>"201406005727"</f>
        <v>201406005727</v>
      </c>
    </row>
    <row r="357" spans="1:2" x14ac:dyDescent="0.25">
      <c r="A357" s="2">
        <v>352</v>
      </c>
      <c r="B357" s="2" t="str">
        <f>"201405002139"</f>
        <v>201405002139</v>
      </c>
    </row>
    <row r="358" spans="1:2" x14ac:dyDescent="0.25">
      <c r="A358" s="2">
        <v>353</v>
      </c>
      <c r="B358" s="2" t="str">
        <f>"00197721"</f>
        <v>00197721</v>
      </c>
    </row>
    <row r="359" spans="1:2" x14ac:dyDescent="0.25">
      <c r="A359" s="2">
        <v>354</v>
      </c>
      <c r="B359" s="2" t="str">
        <f>"201409005504"</f>
        <v>201409005504</v>
      </c>
    </row>
    <row r="360" spans="1:2" x14ac:dyDescent="0.25">
      <c r="A360" s="2">
        <v>355</v>
      </c>
      <c r="B360" s="2" t="str">
        <f>"200801005918"</f>
        <v>200801005918</v>
      </c>
    </row>
    <row r="361" spans="1:2" x14ac:dyDescent="0.25">
      <c r="A361" s="2">
        <v>356</v>
      </c>
      <c r="B361" s="2" t="str">
        <f>"201410003722"</f>
        <v>201410003722</v>
      </c>
    </row>
    <row r="362" spans="1:2" x14ac:dyDescent="0.25">
      <c r="A362" s="2">
        <v>357</v>
      </c>
      <c r="B362" s="2" t="str">
        <f>"00434016"</f>
        <v>00434016</v>
      </c>
    </row>
    <row r="363" spans="1:2" x14ac:dyDescent="0.25">
      <c r="A363" s="2">
        <v>358</v>
      </c>
      <c r="B363" s="2" t="str">
        <f>"00112091"</f>
        <v>00112091</v>
      </c>
    </row>
    <row r="364" spans="1:2" x14ac:dyDescent="0.25">
      <c r="A364" s="2">
        <v>359</v>
      </c>
      <c r="B364" s="2" t="str">
        <f>"00007320"</f>
        <v>00007320</v>
      </c>
    </row>
    <row r="365" spans="1:2" x14ac:dyDescent="0.25">
      <c r="A365" s="2">
        <v>360</v>
      </c>
      <c r="B365" s="2" t="str">
        <f>"200802005748"</f>
        <v>200802005748</v>
      </c>
    </row>
    <row r="366" spans="1:2" x14ac:dyDescent="0.25">
      <c r="A366" s="2">
        <v>361</v>
      </c>
      <c r="B366" s="2" t="str">
        <f>"00012840"</f>
        <v>00012840</v>
      </c>
    </row>
    <row r="367" spans="1:2" x14ac:dyDescent="0.25">
      <c r="A367" s="2">
        <v>362</v>
      </c>
      <c r="B367" s="2" t="str">
        <f>"00601366"</f>
        <v>00601366</v>
      </c>
    </row>
  </sheetData>
  <mergeCells count="3">
    <mergeCell ref="A1:B1"/>
    <mergeCell ref="A2:B2"/>
    <mergeCell ref="A3:B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ΠΙΝΑΚΑΣ_ΤΕ_ΥΠΟΨΗΦΙΩΝ_ΓΙΑ_ΔΙΚΑΙΟ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Parsakis Aggelos</dc:creator>
  <cp:lastModifiedBy>Parsakis Aggelos</cp:lastModifiedBy>
  <dcterms:created xsi:type="dcterms:W3CDTF">2023-07-11T10:43:16Z</dcterms:created>
  <dcterms:modified xsi:type="dcterms:W3CDTF">2023-07-11T10:58:06Z</dcterms:modified>
</cp:coreProperties>
</file>